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54631E9-1B59-4496-A3CF-A4BBFD60A1B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al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 a="1"/>
  <c r="F21" i="4" s="1"/>
  <c r="F24" i="4" a="1"/>
  <c r="F24" i="4" s="1"/>
  <c r="F9" i="4" a="1"/>
  <c r="F9" i="4" s="1"/>
  <c r="E24" i="4" a="1"/>
  <c r="E24" i="4" s="1"/>
  <c r="E5" i="4"/>
  <c r="D5" i="4"/>
  <c r="E4" i="4"/>
  <c r="D4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<sst xmlns="http://schemas.openxmlformats.org/spreadsheetml/2006/main" count="32" uniqueCount="25">
  <si>
    <t>Calculate machine utilization</t>
  </si>
  <si>
    <t>Start date:</t>
  </si>
  <si>
    <t>End Date:</t>
  </si>
  <si>
    <t>Weekly schedule</t>
  </si>
  <si>
    <t>Mon</t>
  </si>
  <si>
    <t>Tue</t>
  </si>
  <si>
    <t>Wed</t>
  </si>
  <si>
    <t>Thu</t>
  </si>
  <si>
    <t>Fri</t>
  </si>
  <si>
    <t>SUM:</t>
  </si>
  <si>
    <t>Date</t>
  </si>
  <si>
    <t>Weekday num</t>
  </si>
  <si>
    <t>Weekday</t>
  </si>
  <si>
    <t>Start time</t>
  </si>
  <si>
    <t>End time</t>
  </si>
  <si>
    <t>Time</t>
  </si>
  <si>
    <t xml:space="preserve">My excel site: </t>
  </si>
  <si>
    <t>Get Digital Help</t>
  </si>
  <si>
    <t>RSS feed:</t>
  </si>
  <si>
    <t>Newsletter:</t>
  </si>
  <si>
    <t>RSS</t>
  </si>
  <si>
    <t>Newsletter</t>
  </si>
  <si>
    <t>Dates</t>
  </si>
  <si>
    <t>Hours/day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</si>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</sst>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6" formatCode="m/d/yyyy\ h:mm\ AM/PM"/>
    <numFmt numFmtId="169" formatCode="ddd\ m/d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1" applyAlignment="1" applyProtection="1"/>
    <xf numFmtId="46" fontId="0" fillId="0" borderId="0" xfId="0" applyNumberFormat="1"/>
    <xf numFmtId="46" fontId="0" fillId="0" borderId="0" xfId="0" applyNumberFormat="1" applyAlignment="1">
      <alignment horizontal="left" indent="1"/>
    </xf>
    <xf numFmtId="46" fontId="1" fillId="0" borderId="0" xfId="0" applyNumberFormat="1" applyFont="1" applyAlignment="1">
      <alignment horizontal="left" indent="1"/>
    </xf>
    <xf numFmtId="0" fontId="1" fillId="0" borderId="1" xfId="0" applyFont="1" applyBorder="1"/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3" borderId="4" xfId="0" applyFont="1" applyFill="1" applyBorder="1"/>
    <xf numFmtId="0" fontId="1" fillId="3" borderId="0" xfId="0" applyFont="1" applyFill="1" applyBorder="1" applyAlignment="1">
      <alignment horizontal="left" indent="1"/>
    </xf>
    <xf numFmtId="0" fontId="1" fillId="4" borderId="5" xfId="0" applyFont="1" applyFill="1" applyBorder="1" applyAlignment="1">
      <alignment horizontal="left" indent="1"/>
    </xf>
    <xf numFmtId="0" fontId="0" fillId="0" borderId="4" xfId="0" applyBorder="1"/>
    <xf numFmtId="0" fontId="0" fillId="0" borderId="0" xfId="0" applyBorder="1" applyAlignment="1">
      <alignment horizontal="left" indent="1"/>
    </xf>
    <xf numFmtId="18" fontId="0" fillId="0" borderId="0" xfId="0" applyNumberFormat="1" applyBorder="1" applyAlignment="1">
      <alignment horizontal="left" indent="1"/>
    </xf>
    <xf numFmtId="46" fontId="0" fillId="0" borderId="6" xfId="0" applyNumberFormat="1" applyFont="1" applyBorder="1" applyAlignment="1">
      <alignment horizontal="left" indent="1"/>
    </xf>
    <xf numFmtId="0" fontId="0" fillId="0" borderId="7" xfId="0" applyBorder="1"/>
    <xf numFmtId="0" fontId="0" fillId="0" borderId="8" xfId="0" applyBorder="1" applyAlignment="1">
      <alignment horizontal="left" indent="1"/>
    </xf>
    <xf numFmtId="18" fontId="0" fillId="0" borderId="8" xfId="0" applyNumberFormat="1" applyBorder="1" applyAlignment="1">
      <alignment horizontal="left" indent="1"/>
    </xf>
    <xf numFmtId="46" fontId="0" fillId="0" borderId="9" xfId="0" applyNumberFormat="1" applyFont="1" applyBorder="1" applyAlignment="1">
      <alignment horizontal="left" indent="1"/>
    </xf>
    <xf numFmtId="0" fontId="1" fillId="0" borderId="4" xfId="0" applyFont="1" applyBorder="1"/>
    <xf numFmtId="166" fontId="0" fillId="0" borderId="0" xfId="0" applyNumberFormat="1" applyBorder="1" applyAlignment="1">
      <alignment horizontal="left" indent="1"/>
    </xf>
    <xf numFmtId="164" fontId="0" fillId="0" borderId="6" xfId="0" applyNumberFormat="1" applyBorder="1" applyAlignment="1">
      <alignment horizontal="left" indent="1"/>
    </xf>
    <xf numFmtId="0" fontId="1" fillId="0" borderId="7" xfId="0" applyFont="1" applyBorder="1"/>
    <xf numFmtId="166" fontId="0" fillId="0" borderId="8" xfId="0" applyNumberFormat="1" applyBorder="1" applyAlignment="1">
      <alignment horizontal="left" indent="1"/>
    </xf>
    <xf numFmtId="164" fontId="0" fillId="0" borderId="9" xfId="0" applyNumberFormat="1" applyBorder="1" applyAlignment="1">
      <alignment horizontal="left" indent="1"/>
    </xf>
    <xf numFmtId="0" fontId="3" fillId="0" borderId="0" xfId="0" applyFont="1"/>
    <xf numFmtId="0" fontId="1" fillId="2" borderId="1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169" fontId="0" fillId="0" borderId="4" xfId="0" applyNumberFormat="1" applyBorder="1" applyAlignment="1">
      <alignment horizontal="left" indent="1"/>
    </xf>
    <xf numFmtId="169" fontId="0" fillId="0" borderId="7" xfId="0" applyNumberFormat="1" applyBorder="1" applyAlignment="1">
      <alignment horizontal="left" indent="1"/>
    </xf>
    <xf numFmtId="0" fontId="0" fillId="5" borderId="1" xfId="0" applyFill="1" applyBorder="1"/>
    <xf numFmtId="0" fontId="1" fillId="5" borderId="2" xfId="0" applyFont="1" applyFill="1" applyBorder="1" applyAlignment="1">
      <alignment horizontal="left" indent="1"/>
    </xf>
    <xf numFmtId="0" fontId="1" fillId="5" borderId="3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92E-D2F3-4B27-BF51-62C2DBF5FE73}">
  <dimension ref="B1:J35"/>
  <sheetViews>
    <sheetView tabSelected="1" workbookViewId="0">
      <selection activeCell="F21" sqref="F21"/>
    </sheetView>
  </sheetViews>
  <sheetFormatPr defaultRowHeight="15" x14ac:dyDescent="0.25"/>
  <cols>
    <col min="1" max="1" width="2.85546875" customWidth="1"/>
    <col min="2" max="2" width="10.5703125" customWidth="1"/>
    <col min="3" max="3" width="20" style="2" customWidth="1"/>
    <col min="4" max="4" width="15.5703125" style="2" bestFit="1" customWidth="1"/>
    <col min="5" max="6" width="15.140625" style="2" customWidth="1"/>
    <col min="7" max="8" width="19.7109375" bestFit="1" customWidth="1"/>
    <col min="9" max="9" width="18.7109375" bestFit="1" customWidth="1"/>
    <col min="10" max="10" width="20.5703125" customWidth="1"/>
    <col min="13" max="13" width="11.85546875" customWidth="1"/>
    <col min="20" max="20" width="15.140625" bestFit="1" customWidth="1"/>
  </cols>
  <sheetData>
    <row r="1" spans="2:10" ht="23.25" x14ac:dyDescent="0.35">
      <c r="B1" s="28" t="s">
        <v>0</v>
      </c>
    </row>
    <row r="2" spans="2:10" ht="15.75" thickBot="1" x14ac:dyDescent="0.3">
      <c r="B2" s="1"/>
    </row>
    <row r="3" spans="2:10" x14ac:dyDescent="0.25">
      <c r="B3" s="33"/>
      <c r="C3" s="34" t="s">
        <v>10</v>
      </c>
      <c r="D3" s="34" t="s">
        <v>11</v>
      </c>
      <c r="E3" s="35" t="s">
        <v>15</v>
      </c>
      <c r="I3" s="3" t="s">
        <v>16</v>
      </c>
      <c r="J3" s="4" t="s">
        <v>17</v>
      </c>
    </row>
    <row r="4" spans="2:10" x14ac:dyDescent="0.25">
      <c r="B4" s="22" t="s">
        <v>1</v>
      </c>
      <c r="C4" s="23">
        <v>46389.333333333336</v>
      </c>
      <c r="D4" s="15">
        <f>WEEKDAY(C4,2)</f>
        <v>6</v>
      </c>
      <c r="E4" s="24">
        <f>C4-ROUNDDOWN(C4,0)</f>
        <v>0.33333333333575865</v>
      </c>
      <c r="I4" s="3" t="s">
        <v>18</v>
      </c>
      <c r="J4" s="4" t="s">
        <v>20</v>
      </c>
    </row>
    <row r="5" spans="2:10" ht="15.75" thickBot="1" x14ac:dyDescent="0.3">
      <c r="B5" s="25" t="s">
        <v>2</v>
      </c>
      <c r="C5" s="26">
        <v>46398.5</v>
      </c>
      <c r="D5" s="19">
        <f>WEEKDAY(C5,2)</f>
        <v>1</v>
      </c>
      <c r="E5" s="27">
        <f>C5-ROUNDDOWN(C5,0)</f>
        <v>0.5</v>
      </c>
      <c r="I5" s="3" t="s">
        <v>19</v>
      </c>
      <c r="J5" s="4" t="s">
        <v>21</v>
      </c>
    </row>
    <row r="6" spans="2:10" ht="15.75" thickBot="1" x14ac:dyDescent="0.3"/>
    <row r="7" spans="2:10" x14ac:dyDescent="0.25">
      <c r="B7" s="8" t="s">
        <v>3</v>
      </c>
      <c r="C7" s="9"/>
      <c r="D7" s="9"/>
      <c r="E7" s="9"/>
      <c r="F7" s="10"/>
    </row>
    <row r="8" spans="2:10" x14ac:dyDescent="0.25">
      <c r="B8" s="11" t="s">
        <v>12</v>
      </c>
      <c r="C8" s="12" t="s">
        <v>11</v>
      </c>
      <c r="D8" s="12" t="s">
        <v>13</v>
      </c>
      <c r="E8" s="12" t="s">
        <v>14</v>
      </c>
      <c r="F8" s="13" t="s">
        <v>24</v>
      </c>
    </row>
    <row r="9" spans="2:10" x14ac:dyDescent="0.25">
      <c r="B9" s="14" t="s">
        <v>4</v>
      </c>
      <c r="C9" s="15">
        <v>1</v>
      </c>
      <c r="D9" s="16">
        <v>0.26041666666666669</v>
      </c>
      <c r="E9" s="16">
        <v>0.63541666666666663</v>
      </c>
      <c r="F9" s="17" cm="1">
        <f t="array" ref="F9:F19">_xlfn.BYROW(_xlfn.HSTACK(C9:C19+D9:D19,C9:C19+E9:E19),_xlfn.LAMBDA(_xlpm.b,SUM(_xlfn.BYROW(_xlfn.HSTACK(_xlfn.VSTACK(WEEKDAY(C4,2)+MOD(C4,1),MOD(WEEKDAY(INT(C4),2)+_xlfn.SEQUENCE(INT(C5)-INT(C4),,0),7)+1),_xlfn.VSTACK(_xlfn.DROP(INT(_xlfn.VSTACK(WEEKDAY(C4,2)+MOD(C4,1),MOD(WEEKDAY(INT(C4),2)+_xlfn.SEQUENCE(INT(C5)-INT(C4),,0),7)+1)+1),-1),WEEKDAY(C5,2)+MOD(C5,1))),_xlfn.LAMBDA(_xlpm.a,MEDIAN(_xlpm.a,INDEX(_xlpm.b,,2))-MEDIAN(_xlpm.a,INDEX(_xlpm.b,,1)))))))</f>
        <v>0.61458333333333304</v>
      </c>
    </row>
    <row r="10" spans="2:10" x14ac:dyDescent="0.25">
      <c r="B10" s="14" t="s">
        <v>4</v>
      </c>
      <c r="C10" s="15">
        <v>1</v>
      </c>
      <c r="D10" s="16">
        <v>0.83333333333333337</v>
      </c>
      <c r="E10" s="16">
        <v>1</v>
      </c>
      <c r="F10" s="17">
        <v>0.16666666666666652</v>
      </c>
    </row>
    <row r="11" spans="2:10" x14ac:dyDescent="0.25">
      <c r="B11" s="14" t="s">
        <v>5</v>
      </c>
      <c r="C11" s="15">
        <v>2</v>
      </c>
      <c r="D11" s="16">
        <v>0</v>
      </c>
      <c r="E11" s="16">
        <v>0.63541666666666663</v>
      </c>
      <c r="F11" s="17">
        <v>0.63541666666666652</v>
      </c>
    </row>
    <row r="12" spans="2:10" x14ac:dyDescent="0.25">
      <c r="B12" s="14" t="s">
        <v>5</v>
      </c>
      <c r="C12" s="15">
        <v>2</v>
      </c>
      <c r="D12" s="16">
        <v>0.83333333333333337</v>
      </c>
      <c r="E12" s="16">
        <v>1</v>
      </c>
      <c r="F12" s="17">
        <v>0.16666666666666652</v>
      </c>
    </row>
    <row r="13" spans="2:10" x14ac:dyDescent="0.25">
      <c r="B13" s="14" t="s">
        <v>6</v>
      </c>
      <c r="C13" s="15">
        <v>3</v>
      </c>
      <c r="D13" s="16">
        <v>0</v>
      </c>
      <c r="E13" s="16">
        <v>0.63541666666666663</v>
      </c>
      <c r="F13" s="17">
        <v>0.63541666666666652</v>
      </c>
    </row>
    <row r="14" spans="2:10" x14ac:dyDescent="0.25">
      <c r="B14" s="14" t="s">
        <v>6</v>
      </c>
      <c r="C14" s="15">
        <v>3</v>
      </c>
      <c r="D14" s="16">
        <v>0.83333333333333337</v>
      </c>
      <c r="E14" s="16">
        <v>1</v>
      </c>
      <c r="F14" s="17">
        <v>0.16666666666666652</v>
      </c>
    </row>
    <row r="15" spans="2:10" x14ac:dyDescent="0.25">
      <c r="B15" s="14" t="s">
        <v>7</v>
      </c>
      <c r="C15" s="15">
        <v>4</v>
      </c>
      <c r="D15" s="16">
        <v>0</v>
      </c>
      <c r="E15" s="16">
        <v>0.11458333333333333</v>
      </c>
      <c r="F15" s="17">
        <v>0.11458333333333304</v>
      </c>
    </row>
    <row r="16" spans="2:10" x14ac:dyDescent="0.25">
      <c r="B16" s="14" t="s">
        <v>7</v>
      </c>
      <c r="C16" s="15">
        <v>4</v>
      </c>
      <c r="D16" s="16">
        <v>0.26041666666666669</v>
      </c>
      <c r="E16" s="16">
        <v>0.63541666666666663</v>
      </c>
      <c r="F16" s="17">
        <v>0.375</v>
      </c>
    </row>
    <row r="17" spans="2:6" x14ac:dyDescent="0.25">
      <c r="B17" s="14" t="s">
        <v>7</v>
      </c>
      <c r="C17" s="15">
        <v>4</v>
      </c>
      <c r="D17" s="16">
        <v>0.875</v>
      </c>
      <c r="E17" s="16">
        <v>1</v>
      </c>
      <c r="F17" s="17">
        <v>0.125</v>
      </c>
    </row>
    <row r="18" spans="2:6" x14ac:dyDescent="0.25">
      <c r="B18" s="14" t="s">
        <v>8</v>
      </c>
      <c r="C18" s="15">
        <v>5</v>
      </c>
      <c r="D18" s="16">
        <v>0</v>
      </c>
      <c r="E18" s="16">
        <v>0.11458333333333333</v>
      </c>
      <c r="F18" s="17">
        <v>0.11458333333333304</v>
      </c>
    </row>
    <row r="19" spans="2:6" ht="15.75" thickBot="1" x14ac:dyDescent="0.3">
      <c r="B19" s="18" t="s">
        <v>8</v>
      </c>
      <c r="C19" s="19">
        <v>5</v>
      </c>
      <c r="D19" s="20">
        <v>0.26041666666666669</v>
      </c>
      <c r="E19" s="20">
        <v>0.46875</v>
      </c>
      <c r="F19" s="21">
        <v>0.20833333333333304</v>
      </c>
    </row>
    <row r="20" spans="2:6" x14ac:dyDescent="0.25">
      <c r="F20"/>
    </row>
    <row r="21" spans="2:6" x14ac:dyDescent="0.25">
      <c r="C21"/>
      <c r="E21" s="3" t="s">
        <v>9</v>
      </c>
      <c r="F21" s="7" cm="1">
        <f t="array" ref="F21">SUM(_xlfn.BYROW(_xlfn.LET(_xlpm.e,C5,_xlpm.d,C4,_xlpm.c,_xlfn.VSTACK(WEEKDAY(_xlpm.d,2)+MOD(_xlpm.d,1),MOD(WEEKDAY(INT(_xlpm.d),2)+_xlfn.SEQUENCE(INT(_xlpm.e)-INT(_xlpm.d),,0),7)+1),_xlfn.HSTACK(_xlpm.c,_xlfn.VSTACK(_xlfn.DROP(INT(_xlpm.c+1),-1),WEEKDAY(_xlpm.e,2)+MOD(_xlpm.e,1)))),_xlfn.LAMBDA(_xlpm.b,SUM(_xlfn.BYROW(_xlfn.HSTACK(C9:C19+D9:D19,C9:C19+E9:E19),_xlfn.LAMBDA(_xlpm.a,MEDIAN(_xlpm.a,INDEX(_xlpm.b,,2))-MEDIAN(_xlpm.a,INDEX(_xlpm.b,,1))))))))</f>
        <v>3.3229166666666643</v>
      </c>
    </row>
    <row r="22" spans="2:6" ht="15.75" thickBot="1" x14ac:dyDescent="0.3">
      <c r="C22"/>
      <c r="D22"/>
      <c r="E22"/>
      <c r="F22"/>
    </row>
    <row r="23" spans="2:6" x14ac:dyDescent="0.25">
      <c r="E23" s="29" t="s">
        <v>22</v>
      </c>
      <c r="F23" s="30" t="s">
        <v>23</v>
      </c>
    </row>
    <row r="24" spans="2:6" x14ac:dyDescent="0.25">
      <c r="E24" s="31" cm="1">
        <f t="array" ref="E24:E33">_xlfn.SEQUENCE(C5-C4+1,,0)+C4</f>
        <v>46389.333333333336</v>
      </c>
      <c r="F24" s="17" cm="1">
        <f t="array" ref="F24:F33">_xlfn.BYROW(_xlfn.LET(_xlpm.e,C5,_xlpm.d,C4,_xlpm.c,_xlfn.VSTACK(WEEKDAY(_xlpm.d,2)+MOD(_xlpm.d,1),MOD(WEEKDAY(INT(_xlpm.d),2)+_xlfn.SEQUENCE(INT(_xlpm.e)-INT(_xlpm.d),,0),7)+1),_xlfn.HSTACK(_xlpm.c,_xlfn.VSTACK(_xlfn.DROP(INT(_xlpm.c+1),-1),WEEKDAY(_xlpm.e,2)+MOD(_xlpm.e,1)))),_xlfn.LAMBDA(_xlpm.b,SUM(_xlfn.BYROW(_xlfn.HSTACK(C9:C19+D9:D19,C9:C19+E9:E19),_xlfn.LAMBDA(_xlpm.a,MEDIAN(_xlpm.a,INDEX(_xlpm.b,,2))-MEDIAN(_xlpm.a,INDEX(_xlpm.b,,1)))))))</f>
        <v>0</v>
      </c>
    </row>
    <row r="25" spans="2:6" x14ac:dyDescent="0.25">
      <c r="E25" s="31">
        <v>46390.333333333336</v>
      </c>
      <c r="F25" s="17">
        <v>0</v>
      </c>
    </row>
    <row r="26" spans="2:6" x14ac:dyDescent="0.25">
      <c r="E26" s="31">
        <v>46391.333333333336</v>
      </c>
      <c r="F26" s="17">
        <v>0.5416666666666663</v>
      </c>
    </row>
    <row r="27" spans="2:6" x14ac:dyDescent="0.25">
      <c r="E27" s="31">
        <v>46392.333333333336</v>
      </c>
      <c r="F27" s="17">
        <v>0.80208333333333304</v>
      </c>
    </row>
    <row r="28" spans="2:6" x14ac:dyDescent="0.25">
      <c r="E28" s="31">
        <v>46393.333333333336</v>
      </c>
      <c r="F28" s="17">
        <v>0.80208333333333304</v>
      </c>
    </row>
    <row r="29" spans="2:6" x14ac:dyDescent="0.25">
      <c r="E29" s="31">
        <v>46394.333333333336</v>
      </c>
      <c r="F29" s="17">
        <v>0.61458333333333304</v>
      </c>
    </row>
    <row r="30" spans="2:6" x14ac:dyDescent="0.25">
      <c r="E30" s="31">
        <v>46395.333333333336</v>
      </c>
      <c r="F30" s="17">
        <v>0.32291666666666607</v>
      </c>
    </row>
    <row r="31" spans="2:6" x14ac:dyDescent="0.25">
      <c r="E31" s="31">
        <v>46396.333333333336</v>
      </c>
      <c r="F31" s="17">
        <v>0</v>
      </c>
    </row>
    <row r="32" spans="2:6" x14ac:dyDescent="0.25">
      <c r="E32" s="31">
        <v>46397.333333333336</v>
      </c>
      <c r="F32" s="17">
        <v>0</v>
      </c>
    </row>
    <row r="33" spans="5:7" ht="15.75" thickBot="1" x14ac:dyDescent="0.3">
      <c r="E33" s="32">
        <v>46398.333333333336</v>
      </c>
      <c r="F33" s="21">
        <v>0.23958333333333326</v>
      </c>
      <c r="G33" s="5"/>
    </row>
    <row r="34" spans="5:7" x14ac:dyDescent="0.25">
      <c r="G34" s="5"/>
    </row>
    <row r="35" spans="5:7" x14ac:dyDescent="0.25">
      <c r="E35" s="6"/>
    </row>
  </sheetData>
  <hyperlinks>
    <hyperlink ref="J3" r:id="rId1" xr:uid="{34D2F595-2C92-4161-98FA-2185FD569DC1}"/>
    <hyperlink ref="J4" r:id="rId2" xr:uid="{2B66F73E-F617-4165-BA4E-57977EED3CAE}"/>
    <hyperlink ref="J5" r:id="rId3" xr:uid="{40853BEB-3277-488A-B564-7863EF631B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2011-01-18T13:58:39Z</dcterms:created>
  <dcterms:modified xsi:type="dcterms:W3CDTF">2024-07-23T14:15:13Z</dcterms:modified>
</cp:coreProperties>
</file>