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98CD0EB9-EEE0-4BC7-A0F4-C07C198B1BA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ORT Excel Table" sheetId="5" r:id="rId1"/>
    <sheet name="SORTBY" sheetId="4" r:id="rId2"/>
    <sheet name="Formula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8" l="1" a="1"/>
  <c r="B4" i="8" s="1"/>
  <c r="C4" i="8" a="1"/>
  <c r="C4" i="8" s="1"/>
  <c r="D4" i="8" a="1"/>
  <c r="D4" i="8" s="1"/>
  <c r="E4" i="8" a="1"/>
  <c r="E4" i="8" s="1"/>
  <c r="F4" i="8" a="1"/>
  <c r="F4" i="8" s="1"/>
  <c r="G4" i="8" a="1"/>
  <c r="G4" i="8" s="1"/>
  <c r="H4" i="8" a="1"/>
  <c r="H4" i="8" s="1"/>
  <c r="I4" i="8" a="1"/>
  <c r="I4" i="8"/>
  <c r="J4" i="8" a="1"/>
  <c r="J4" i="8" s="1"/>
  <c r="B5" i="8" a="1"/>
  <c r="B5" i="8" s="1"/>
  <c r="C5" i="8" a="1"/>
  <c r="C5" i="8" s="1"/>
  <c r="D5" i="8" a="1"/>
  <c r="D5" i="8"/>
  <c r="E5" i="8" a="1"/>
  <c r="E5" i="8" s="1"/>
  <c r="F5" i="8" a="1"/>
  <c r="F5" i="8" s="1"/>
  <c r="G5" i="8" a="1"/>
  <c r="G5" i="8" s="1"/>
  <c r="H5" i="8" a="1"/>
  <c r="H5" i="8"/>
  <c r="I5" i="8" a="1"/>
  <c r="I5" i="8" s="1"/>
  <c r="J5" i="8" a="1"/>
  <c r="J5" i="8" s="1"/>
  <c r="B6" i="8" a="1"/>
  <c r="B6" i="8" s="1"/>
  <c r="C6" i="8" a="1"/>
  <c r="C6" i="8"/>
  <c r="D6" i="8" a="1"/>
  <c r="D6" i="8" s="1"/>
  <c r="E6" i="8" a="1"/>
  <c r="E6" i="8" s="1"/>
  <c r="F6" i="8" a="1"/>
  <c r="F6" i="8" s="1"/>
  <c r="G6" i="8" a="1"/>
  <c r="G6" i="8"/>
  <c r="H6" i="8" a="1"/>
  <c r="H6" i="8" s="1"/>
  <c r="I6" i="8" a="1"/>
  <c r="I6" i="8" s="1"/>
  <c r="J6" i="8" a="1"/>
  <c r="J6" i="8" s="1"/>
  <c r="B7" i="8" a="1"/>
  <c r="B7" i="8"/>
  <c r="C7" i="8" a="1"/>
  <c r="C7" i="8" s="1"/>
  <c r="D7" i="8" a="1"/>
  <c r="D7" i="8" s="1"/>
  <c r="E7" i="8" a="1"/>
  <c r="E7" i="8" s="1"/>
  <c r="F7" i="8" a="1"/>
  <c r="F7" i="8"/>
  <c r="G7" i="8" a="1"/>
  <c r="G7" i="8" s="1"/>
  <c r="H7" i="8" a="1"/>
  <c r="H7" i="8" s="1"/>
  <c r="I7" i="8" a="1"/>
  <c r="I7" i="8" s="1"/>
  <c r="J7" i="8" a="1"/>
  <c r="J7" i="8"/>
  <c r="B8" i="8" a="1"/>
  <c r="B8" i="8" s="1"/>
  <c r="C8" i="8" a="1"/>
  <c r="C8" i="8" s="1"/>
  <c r="D8" i="8" a="1"/>
  <c r="D8" i="8" s="1"/>
  <c r="E8" i="8" a="1"/>
  <c r="E8" i="8"/>
  <c r="F8" i="8" a="1"/>
  <c r="F8" i="8" s="1"/>
  <c r="G8" i="8" a="1"/>
  <c r="G8" i="8" s="1"/>
  <c r="H8" i="8" a="1"/>
  <c r="H8" i="8" s="1"/>
  <c r="I8" i="8" a="1"/>
  <c r="I8" i="8"/>
  <c r="J8" i="8" a="1"/>
  <c r="J8" i="8" s="1"/>
  <c r="B9" i="8" a="1"/>
  <c r="B9" i="8" s="1"/>
  <c r="C9" i="8" a="1"/>
  <c r="C9" i="8" s="1"/>
  <c r="D9" i="8" a="1"/>
  <c r="D9" i="8"/>
  <c r="E9" i="8" a="1"/>
  <c r="E9" i="8" s="1"/>
  <c r="F9" i="8" a="1"/>
  <c r="F9" i="8" s="1"/>
  <c r="G9" i="8" a="1"/>
  <c r="G9" i="8" s="1"/>
  <c r="H9" i="8" a="1"/>
  <c r="H9" i="8"/>
  <c r="I9" i="8" a="1"/>
  <c r="I9" i="8" s="1"/>
  <c r="J9" i="8" a="1"/>
  <c r="J9" i="8" s="1"/>
  <c r="B10" i="8" a="1"/>
  <c r="B10" i="8" s="1"/>
  <c r="C10" i="8" a="1"/>
  <c r="C10" i="8"/>
  <c r="D10" i="8" a="1"/>
  <c r="D10" i="8" s="1"/>
  <c r="E10" i="8" a="1"/>
  <c r="E10" i="8" s="1"/>
  <c r="F10" i="8" a="1"/>
  <c r="F10" i="8" s="1"/>
  <c r="G10" i="8" a="1"/>
  <c r="G10" i="8"/>
  <c r="H10" i="8" a="1"/>
  <c r="H10" i="8" s="1"/>
  <c r="I10" i="8" a="1"/>
  <c r="I10" i="8" s="1"/>
  <c r="J10" i="8" a="1"/>
  <c r="J10" i="8" s="1"/>
  <c r="B11" i="8" a="1"/>
  <c r="B11" i="8"/>
  <c r="C11" i="8" a="1"/>
  <c r="C11" i="8" s="1"/>
  <c r="D11" i="8" a="1"/>
  <c r="D11" i="8" s="1"/>
  <c r="E11" i="8" a="1"/>
  <c r="E11" i="8" s="1"/>
  <c r="F11" i="8" a="1"/>
  <c r="F11" i="8"/>
  <c r="G11" i="8" a="1"/>
  <c r="G11" i="8" s="1"/>
  <c r="H11" i="8" a="1"/>
  <c r="H11" i="8" s="1"/>
  <c r="I11" i="8" a="1"/>
  <c r="I11" i="8" s="1"/>
  <c r="J11" i="8" a="1"/>
  <c r="J11" i="8"/>
  <c r="B12" i="8" a="1"/>
  <c r="B12" i="8" s="1"/>
  <c r="C12" i="8" a="1"/>
  <c r="C12" i="8" s="1"/>
  <c r="D12" i="8" a="1"/>
  <c r="D12" i="8" s="1"/>
  <c r="E12" i="8" a="1"/>
  <c r="E12" i="8"/>
  <c r="F12" i="8" a="1"/>
  <c r="F12" i="8" s="1"/>
  <c r="G12" i="8" a="1"/>
  <c r="G12" i="8" s="1"/>
  <c r="H12" i="8" a="1"/>
  <c r="H12" i="8" s="1"/>
  <c r="I12" i="8" a="1"/>
  <c r="I12" i="8"/>
  <c r="J12" i="8" a="1"/>
  <c r="J12" i="8" s="1"/>
  <c r="B13" i="8" a="1"/>
  <c r="B13" i="8" s="1"/>
  <c r="C13" i="8" a="1"/>
  <c r="C13" i="8" s="1"/>
  <c r="D13" i="8" a="1"/>
  <c r="D13" i="8"/>
  <c r="E13" i="8" a="1"/>
  <c r="E13" i="8" s="1"/>
  <c r="F13" i="8" a="1"/>
  <c r="F13" i="8" s="1"/>
  <c r="G13" i="8" a="1"/>
  <c r="G13" i="8" s="1"/>
  <c r="H13" i="8" a="1"/>
  <c r="H13" i="8"/>
  <c r="I13" i="8" a="1"/>
  <c r="I13" i="8" s="1"/>
  <c r="J13" i="8" a="1"/>
  <c r="J13" i="8" s="1"/>
  <c r="B14" i="8" a="1"/>
  <c r="B14" i="8" s="1"/>
  <c r="C14" i="8" a="1"/>
  <c r="C14" i="8"/>
  <c r="D14" i="8" a="1"/>
  <c r="D14" i="8" s="1"/>
  <c r="E14" i="8" a="1"/>
  <c r="E14" i="8" s="1"/>
  <c r="F14" i="8" a="1"/>
  <c r="F14" i="8" s="1"/>
  <c r="G14" i="8" a="1"/>
  <c r="G14" i="8"/>
  <c r="H14" i="8" a="1"/>
  <c r="H14" i="8" s="1"/>
  <c r="I14" i="8" a="1"/>
  <c r="I14" i="8" s="1"/>
  <c r="J14" i="8" a="1"/>
  <c r="J14" i="8" s="1"/>
  <c r="B15" i="8" a="1"/>
  <c r="B15" i="8"/>
  <c r="C15" i="8" a="1"/>
  <c r="C15" i="8" s="1"/>
  <c r="D15" i="8" a="1"/>
  <c r="D15" i="8" s="1"/>
  <c r="E15" i="8" a="1"/>
  <c r="E15" i="8" s="1"/>
  <c r="F15" i="8" a="1"/>
  <c r="F15" i="8"/>
  <c r="G15" i="8" a="1"/>
  <c r="G15" i="8" s="1"/>
  <c r="H15" i="8" a="1"/>
  <c r="H15" i="8" s="1"/>
  <c r="I15" i="8" a="1"/>
  <c r="I15" i="8" s="1"/>
  <c r="J15" i="8" a="1"/>
  <c r="J15" i="8"/>
  <c r="B16" i="8" a="1"/>
  <c r="B16" i="8" s="1"/>
  <c r="C16" i="8" a="1"/>
  <c r="C16" i="8" s="1"/>
  <c r="D16" i="8" a="1"/>
  <c r="D16" i="8" s="1"/>
  <c r="E16" i="8" a="1"/>
  <c r="E16" i="8"/>
  <c r="F16" i="8" a="1"/>
  <c r="F16" i="8" s="1"/>
  <c r="G16" i="8" a="1"/>
  <c r="G16" i="8" s="1"/>
  <c r="H16" i="8" a="1"/>
  <c r="H16" i="8" s="1"/>
  <c r="I16" i="8" a="1"/>
  <c r="I16" i="8"/>
  <c r="J16" i="8" a="1"/>
  <c r="J16" i="8" s="1"/>
  <c r="B17" i="8" a="1"/>
  <c r="B17" i="8" s="1"/>
  <c r="C17" i="8" a="1"/>
  <c r="C17" i="8" s="1"/>
  <c r="D17" i="8" a="1"/>
  <c r="D17" i="8"/>
  <c r="E17" i="8" a="1"/>
  <c r="E17" i="8" s="1"/>
  <c r="F17" i="8" a="1"/>
  <c r="F17" i="8" s="1"/>
  <c r="G17" i="8" a="1"/>
  <c r="G17" i="8" s="1"/>
  <c r="H17" i="8" a="1"/>
  <c r="H17" i="8"/>
  <c r="I17" i="8" a="1"/>
  <c r="I17" i="8" s="1"/>
  <c r="J17" i="8" a="1"/>
  <c r="J17" i="8" s="1"/>
  <c r="B18" i="8" a="1"/>
  <c r="B18" i="8" s="1"/>
  <c r="C18" i="8" a="1"/>
  <c r="C18" i="8"/>
  <c r="D18" i="8" a="1"/>
  <c r="D18" i="8" s="1"/>
  <c r="E18" i="8" a="1"/>
  <c r="E18" i="8" s="1"/>
  <c r="F18" i="8" a="1"/>
  <c r="F18" i="8" s="1"/>
  <c r="G18" i="8" a="1"/>
  <c r="G18" i="8"/>
  <c r="H18" i="8" a="1"/>
  <c r="H18" i="8" s="1"/>
  <c r="I18" i="8" a="1"/>
  <c r="I18" i="8" s="1"/>
  <c r="J18" i="8" a="1"/>
  <c r="J18" i="8" s="1"/>
  <c r="B19" i="8" a="1"/>
  <c r="B19" i="8"/>
  <c r="C19" i="8" a="1"/>
  <c r="C19" i="8" s="1"/>
  <c r="D19" i="8" a="1"/>
  <c r="D19" i="8" s="1"/>
  <c r="E19" i="8" a="1"/>
  <c r="E19" i="8" s="1"/>
  <c r="F19" i="8" a="1"/>
  <c r="F19" i="8"/>
  <c r="G19" i="8" a="1"/>
  <c r="G19" i="8" s="1"/>
  <c r="H19" i="8" a="1"/>
  <c r="H19" i="8" s="1"/>
  <c r="I19" i="8" a="1"/>
  <c r="I19" i="8" s="1"/>
  <c r="J19" i="8" a="1"/>
  <c r="J19" i="8"/>
  <c r="B20" i="8" a="1"/>
  <c r="B20" i="8" s="1"/>
  <c r="C20" i="8" a="1"/>
  <c r="C20" i="8" s="1"/>
  <c r="D20" i="8" a="1"/>
  <c r="D20" i="8" s="1"/>
  <c r="E20" i="8" a="1"/>
  <c r="E20" i="8"/>
  <c r="F20" i="8" a="1"/>
  <c r="F20" i="8" s="1"/>
  <c r="G20" i="8" a="1"/>
  <c r="G20" i="8" s="1"/>
  <c r="H20" i="8" a="1"/>
  <c r="H20" i="8" s="1"/>
  <c r="I20" i="8" a="1"/>
  <c r="I20" i="8"/>
  <c r="J20" i="8" a="1"/>
  <c r="J20" i="8" s="1"/>
  <c r="B21" i="8" a="1"/>
  <c r="B21" i="8" s="1"/>
  <c r="C21" i="8" a="1"/>
  <c r="C21" i="8" s="1"/>
  <c r="D21" i="8" a="1"/>
  <c r="D21" i="8"/>
  <c r="E21" i="8" a="1"/>
  <c r="E21" i="8" s="1"/>
  <c r="F21" i="8" a="1"/>
  <c r="F21" i="8" s="1"/>
  <c r="G21" i="8" a="1"/>
  <c r="G21" i="8" s="1"/>
  <c r="H21" i="8" a="1"/>
  <c r="H21" i="8"/>
  <c r="I21" i="8" a="1"/>
  <c r="I21" i="8" s="1"/>
  <c r="J21" i="8" a="1"/>
  <c r="J21" i="8" s="1"/>
  <c r="B22" i="8" a="1"/>
  <c r="B22" i="8" s="1"/>
  <c r="C22" i="8" a="1"/>
  <c r="C22" i="8" s="1"/>
  <c r="D22" i="8" a="1"/>
  <c r="D22" i="8" s="1"/>
  <c r="E22" i="8" a="1"/>
  <c r="E22" i="8" s="1"/>
  <c r="F22" i="8" a="1"/>
  <c r="F22" i="8" s="1"/>
  <c r="G22" i="8" a="1"/>
  <c r="G22" i="8" s="1"/>
  <c r="H22" i="8" a="1"/>
  <c r="H22" i="8" s="1"/>
  <c r="I22" i="8" a="1"/>
  <c r="I22" i="8" s="1"/>
  <c r="J22" i="8" a="1"/>
  <c r="J22" i="8" s="1"/>
  <c r="J3" i="8" a="1"/>
  <c r="J3" i="8" s="1"/>
  <c r="I3" i="8" a="1"/>
  <c r="I3" i="8" s="1"/>
  <c r="H3" i="8" a="1"/>
  <c r="H3" i="8" s="1"/>
  <c r="G3" i="8" a="1"/>
  <c r="G3" i="8" s="1"/>
  <c r="F3" i="8" a="1"/>
  <c r="F3" i="8" s="1"/>
  <c r="E3" i="8" a="1"/>
  <c r="E3" i="8" s="1"/>
  <c r="D3" i="8" a="1"/>
  <c r="D3" i="8" s="1"/>
  <c r="C3" i="8" a="1"/>
  <c r="C3" i="8" s="1"/>
  <c r="B3" i="8" a="1"/>
  <c r="B3" i="8" s="1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B3" i="4" a="1"/>
  <c r="B3" i="4" s="1"/>
  <c r="O3" i="4" l="1" a="1"/>
  <c r="O3" i="4" s="1"/>
  <c r="N3" i="4" a="1"/>
  <c r="N3" i="4" s="1"/>
  <c r="M3" i="4" a="1"/>
  <c r="M3" i="4" s="1"/>
  <c r="L3" i="4" a="1"/>
  <c r="L3" i="4" s="1"/>
  <c r="J19" i="5"/>
  <c r="J16" i="5"/>
  <c r="J8" i="5"/>
  <c r="J15" i="5"/>
  <c r="J21" i="5"/>
  <c r="J14" i="5"/>
  <c r="J11" i="5"/>
  <c r="J17" i="5"/>
  <c r="J10" i="5"/>
  <c r="J9" i="5"/>
  <c r="J4" i="5"/>
  <c r="J6" i="5"/>
  <c r="J12" i="5"/>
  <c r="J18" i="5"/>
  <c r="J7" i="5"/>
  <c r="J22" i="5"/>
  <c r="J5" i="5"/>
  <c r="J20" i="5"/>
  <c r="J13" i="5"/>
  <c r="J3" i="5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<sst xmlns="http://schemas.openxmlformats.org/spreadsheetml/2006/main" count="105" uniqueCount="29">
  <si>
    <t>P</t>
  </si>
  <si>
    <t>Arsenal</t>
  </si>
  <si>
    <t>Manchester C</t>
  </si>
  <si>
    <t>Chelsea</t>
  </si>
  <si>
    <t>Liverpool</t>
  </si>
  <si>
    <t>Everton</t>
  </si>
  <si>
    <t>Tottenham</t>
  </si>
  <si>
    <t>Manchester U</t>
  </si>
  <si>
    <t>Newcastle</t>
  </si>
  <si>
    <t>Southampton</t>
  </si>
  <si>
    <t>Hull City</t>
  </si>
  <si>
    <t>Aston Villa</t>
  </si>
  <si>
    <t>Stoke</t>
  </si>
  <si>
    <t>Swansea</t>
  </si>
  <si>
    <t>WBA</t>
  </si>
  <si>
    <t>Norwich</t>
  </si>
  <si>
    <t>Fulham</t>
  </si>
  <si>
    <t>West Ham</t>
  </si>
  <si>
    <t>Cardiff</t>
  </si>
  <si>
    <t>Sunderland</t>
  </si>
  <si>
    <t>Crystal Palace</t>
  </si>
  <si>
    <t>W</t>
  </si>
  <si>
    <t>D</t>
  </si>
  <si>
    <t>L</t>
  </si>
  <si>
    <t>GF</t>
  </si>
  <si>
    <t>GA</t>
  </si>
  <si>
    <t>GD</t>
  </si>
  <si>
    <t>PTS</t>
  </si>
  <si>
    <t>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</si>
</sst>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quotePrefix="1"/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  <xf numFmtId="0" fontId="1" fillId="0" borderId="1" xfId="1" applyFont="1" applyFill="1">
      <alignment horizontal="left" indent="1"/>
    </xf>
    <xf numFmtId="0" fontId="1" fillId="0" borderId="4" xfId="1" applyFont="1" applyFill="1" applyBorder="1">
      <alignment horizontal="left" indent="1"/>
    </xf>
    <xf numFmtId="0" fontId="1" fillId="0" borderId="5" xfId="1" applyFont="1" applyFill="1" applyBorder="1">
      <alignment horizontal="left" indent="1"/>
    </xf>
    <xf numFmtId="0" fontId="1" fillId="0" borderId="6" xfId="1" applyFont="1" applyFill="1" applyBorder="1">
      <alignment horizontal="left" indent="1"/>
    </xf>
    <xf numFmtId="0" fontId="2" fillId="0" borderId="2" xfId="1" applyBorder="1">
      <alignment horizontal="left" indent="1"/>
    </xf>
    <xf numFmtId="0" fontId="2" fillId="0" borderId="3" xfId="1" applyBorder="1">
      <alignment horizontal="left" indent="1"/>
    </xf>
    <xf numFmtId="0" fontId="2" fillId="0" borderId="7" xfId="1" applyBorder="1">
      <alignment horizontal="left" indent="1"/>
    </xf>
    <xf numFmtId="0" fontId="2" fillId="0" borderId="8" xfId="1" applyBorder="1">
      <alignment horizontal="left" indent="1"/>
    </xf>
    <xf numFmtId="0" fontId="2" fillId="0" borderId="9" xfId="1" applyBorder="1">
      <alignment horizontal="left" indent="1"/>
    </xf>
    <xf numFmtId="0" fontId="2" fillId="0" borderId="1" xfId="1" applyBorder="1">
      <alignment horizontal="left" indent="1"/>
    </xf>
  </cellXfs>
  <cellStyles count="2">
    <cellStyle name="Default" xfId="1" xr:uid="{E278C1A4-1BE5-4016-80BE-74E5EFF6E202}"/>
    <cellStyle name="Normal" xfId="0" builtinId="0"/>
  </cellStyles>
  <dxfs count="8">
    <dxf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A369D45-8686-49B9-A66E-E40B200F45DE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7BA352-06EB-44B3-B059-759F305E0BB1}" name="Table2" displayName="Table2" ref="B2:J22" totalsRowShown="0" headerRowDxfId="5" headerRowBorderDxfId="4" tableBorderDxfId="3" totalsRowBorderDxfId="2" headerRowCellStyle="Default" dataCellStyle="Default">
  <autoFilter ref="B2:J22" xr:uid="{01495A10-AB4D-4CDA-B9F3-593A7AA9C860}"/>
  <sortState xmlns:xlrd2="http://schemas.microsoft.com/office/spreadsheetml/2017/richdata2" ref="B3:J22">
    <sortCondition descending="1" ref="J3:J22"/>
    <sortCondition descending="1" ref="I3:I22"/>
    <sortCondition descending="1" ref="G3:G22"/>
  </sortState>
  <tableColumns count="9">
    <tableColumn id="1" xr3:uid="{810AC61E-9310-4FA1-989B-D63C91C77F33}" name="Team" dataDxfId="1" dataCellStyle="Default"/>
    <tableColumn id="2" xr3:uid="{6F0C2432-E446-4EC2-A99D-516E43CF56E2}" name="P" dataCellStyle="Default"/>
    <tableColumn id="3" xr3:uid="{AFA30A61-70DA-4E4F-9D51-3666137A4456}" name="W" dataCellStyle="Default"/>
    <tableColumn id="4" xr3:uid="{C3CC0152-8223-4200-A5FB-8216C130FE99}" name="D" dataCellStyle="Default"/>
    <tableColumn id="5" xr3:uid="{413D04C6-B282-4433-93C4-A744C6209555}" name="L" dataCellStyle="Default"/>
    <tableColumn id="6" xr3:uid="{0427D943-B8B5-4914-B5CC-CA350F957647}" name="GF" dataCellStyle="Default"/>
    <tableColumn id="7" xr3:uid="{880CB947-E580-42E0-AB46-6FDBA2C78721}" name="GA" dataCellStyle="Default"/>
    <tableColumn id="8" xr3:uid="{8507C7F9-751B-4A9E-8BBB-5730D7E0D1E4}" name="GD" dataCellStyle="Default"/>
    <tableColumn id="9" xr3:uid="{4C25E73D-C858-4EFB-BF4D-18126C0D01ED}" name="PTS" dataDxfId="0" dataCellStyle="Default">
      <calculatedColumnFormula>D3*3+E3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6EEA-B584-4854-AAEE-59D1AC8BC923}">
  <dimension ref="B2:P36"/>
  <sheetViews>
    <sheetView showGridLines="0" tabSelected="1" zoomScale="130" zoomScaleNormal="130" workbookViewId="0">
      <selection activeCell="M25" sqref="M25"/>
    </sheetView>
  </sheetViews>
  <sheetFormatPr defaultRowHeight="15" x14ac:dyDescent="0.25"/>
  <cols>
    <col min="1" max="1" width="3" bestFit="1" customWidth="1"/>
    <col min="2" max="2" width="14.5703125" bestFit="1" customWidth="1"/>
    <col min="3" max="3" width="5.140625" customWidth="1"/>
    <col min="4" max="4" width="5.5703125" customWidth="1"/>
    <col min="5" max="5" width="5" customWidth="1"/>
    <col min="6" max="6" width="4.5703125" bestFit="1" customWidth="1"/>
    <col min="7" max="7" width="6" customWidth="1"/>
    <col min="8" max="9" width="6.42578125" customWidth="1"/>
    <col min="10" max="10" width="6.85546875" customWidth="1"/>
    <col min="11" max="11" width="11.28515625" customWidth="1"/>
    <col min="12" max="12" width="8.42578125" customWidth="1"/>
    <col min="13" max="13" width="12.85546875" bestFit="1" customWidth="1"/>
    <col min="14" max="14" width="9.7109375" customWidth="1"/>
    <col min="15" max="15" width="5.28515625" customWidth="1"/>
  </cols>
  <sheetData>
    <row r="2" spans="2:16" x14ac:dyDescent="0.25">
      <c r="B2" s="9" t="s">
        <v>28</v>
      </c>
      <c r="C2" s="10" t="s">
        <v>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1" t="s">
        <v>27</v>
      </c>
      <c r="K2" s="1"/>
      <c r="L2" s="1"/>
      <c r="M2" s="1"/>
      <c r="N2" s="1"/>
      <c r="O2" s="1"/>
    </row>
    <row r="3" spans="2:16" x14ac:dyDescent="0.25">
      <c r="B3" s="12" t="s">
        <v>1</v>
      </c>
      <c r="C3" s="6">
        <v>21</v>
      </c>
      <c r="D3" s="6">
        <v>15</v>
      </c>
      <c r="E3" s="6">
        <v>3</v>
      </c>
      <c r="F3" s="6">
        <v>3</v>
      </c>
      <c r="G3" s="6">
        <v>41</v>
      </c>
      <c r="H3" s="6">
        <v>19</v>
      </c>
      <c r="I3" s="6">
        <v>22</v>
      </c>
      <c r="J3" s="13">
        <f t="shared" ref="J3:J22" si="0">D3*3+E3</f>
        <v>48</v>
      </c>
      <c r="K3" s="2"/>
      <c r="L3" s="2"/>
      <c r="M3" s="2"/>
      <c r="N3" s="2"/>
      <c r="O3" s="2"/>
      <c r="P3" s="3"/>
    </row>
    <row r="4" spans="2:16" x14ac:dyDescent="0.25">
      <c r="B4" s="12" t="s">
        <v>2</v>
      </c>
      <c r="C4" s="6">
        <v>21</v>
      </c>
      <c r="D4" s="6">
        <v>15</v>
      </c>
      <c r="E4" s="6">
        <v>2</v>
      </c>
      <c r="F4" s="6">
        <v>4</v>
      </c>
      <c r="G4" s="6">
        <v>59</v>
      </c>
      <c r="H4" s="6">
        <v>23</v>
      </c>
      <c r="I4" s="6">
        <v>36</v>
      </c>
      <c r="J4" s="13">
        <f t="shared" si="0"/>
        <v>47</v>
      </c>
      <c r="K4" s="2"/>
      <c r="L4" s="2"/>
      <c r="M4" s="2"/>
      <c r="N4" s="2"/>
      <c r="O4" s="2"/>
    </row>
    <row r="5" spans="2:16" x14ac:dyDescent="0.25">
      <c r="B5" s="12" t="s">
        <v>3</v>
      </c>
      <c r="C5" s="6">
        <v>21</v>
      </c>
      <c r="D5" s="6">
        <v>14</v>
      </c>
      <c r="E5" s="6">
        <v>4</v>
      </c>
      <c r="F5" s="6">
        <v>3</v>
      </c>
      <c r="G5" s="6">
        <v>40</v>
      </c>
      <c r="H5" s="6">
        <v>19</v>
      </c>
      <c r="I5" s="6">
        <v>21</v>
      </c>
      <c r="J5" s="13">
        <f t="shared" si="0"/>
        <v>46</v>
      </c>
      <c r="K5" s="2"/>
      <c r="L5" s="2"/>
      <c r="M5" s="2"/>
      <c r="N5" s="2"/>
      <c r="O5" s="2"/>
    </row>
    <row r="6" spans="2:16" x14ac:dyDescent="0.25">
      <c r="B6" s="12" t="s">
        <v>4</v>
      </c>
      <c r="C6" s="6">
        <v>21</v>
      </c>
      <c r="D6" s="6">
        <v>13</v>
      </c>
      <c r="E6" s="6">
        <v>3</v>
      </c>
      <c r="F6" s="6">
        <v>5</v>
      </c>
      <c r="G6" s="6">
        <v>51</v>
      </c>
      <c r="H6" s="6">
        <v>26</v>
      </c>
      <c r="I6" s="6">
        <v>25</v>
      </c>
      <c r="J6" s="13">
        <f t="shared" si="0"/>
        <v>42</v>
      </c>
      <c r="K6" s="2"/>
      <c r="L6" s="2"/>
      <c r="M6" s="2"/>
      <c r="N6" s="2"/>
      <c r="O6" s="2"/>
    </row>
    <row r="7" spans="2:16" x14ac:dyDescent="0.25">
      <c r="B7" s="12" t="s">
        <v>5</v>
      </c>
      <c r="C7" s="6">
        <v>21</v>
      </c>
      <c r="D7" s="6">
        <v>11</v>
      </c>
      <c r="E7" s="6">
        <v>8</v>
      </c>
      <c r="F7" s="6">
        <v>2</v>
      </c>
      <c r="G7" s="6">
        <v>34</v>
      </c>
      <c r="H7" s="6">
        <v>19</v>
      </c>
      <c r="I7" s="6">
        <v>15</v>
      </c>
      <c r="J7" s="13">
        <f t="shared" si="0"/>
        <v>41</v>
      </c>
      <c r="K7" s="2"/>
      <c r="L7" s="2"/>
      <c r="M7" s="2"/>
      <c r="N7" s="2"/>
      <c r="O7" s="2"/>
    </row>
    <row r="8" spans="2:16" x14ac:dyDescent="0.25">
      <c r="B8" s="12" t="s">
        <v>6</v>
      </c>
      <c r="C8" s="6">
        <v>21</v>
      </c>
      <c r="D8" s="6">
        <v>12</v>
      </c>
      <c r="E8" s="6">
        <v>4</v>
      </c>
      <c r="F8" s="6">
        <v>5</v>
      </c>
      <c r="G8" s="6">
        <v>26</v>
      </c>
      <c r="H8" s="6">
        <v>25</v>
      </c>
      <c r="I8" s="6">
        <v>1</v>
      </c>
      <c r="J8" s="13">
        <f t="shared" si="0"/>
        <v>40</v>
      </c>
      <c r="K8" s="2"/>
      <c r="L8" s="2"/>
      <c r="M8" s="2"/>
      <c r="N8" s="2"/>
      <c r="O8" s="2"/>
    </row>
    <row r="9" spans="2:16" x14ac:dyDescent="0.25">
      <c r="B9" s="12" t="s">
        <v>7</v>
      </c>
      <c r="C9" s="6">
        <v>21</v>
      </c>
      <c r="D9" s="6">
        <v>11</v>
      </c>
      <c r="E9" s="6">
        <v>4</v>
      </c>
      <c r="F9" s="6">
        <v>6</v>
      </c>
      <c r="G9" s="6">
        <v>35</v>
      </c>
      <c r="H9" s="6">
        <v>24</v>
      </c>
      <c r="I9" s="6">
        <v>11</v>
      </c>
      <c r="J9" s="13">
        <f t="shared" si="0"/>
        <v>37</v>
      </c>
      <c r="K9" s="2"/>
      <c r="L9" s="2"/>
      <c r="M9" s="2"/>
      <c r="N9" s="2"/>
      <c r="O9" s="2"/>
    </row>
    <row r="10" spans="2:16" x14ac:dyDescent="0.25">
      <c r="B10" s="12" t="s">
        <v>8</v>
      </c>
      <c r="C10" s="6">
        <v>21</v>
      </c>
      <c r="D10" s="6">
        <v>10</v>
      </c>
      <c r="E10" s="6">
        <v>3</v>
      </c>
      <c r="F10" s="6">
        <v>8</v>
      </c>
      <c r="G10" s="6">
        <v>29</v>
      </c>
      <c r="H10" s="6">
        <v>27</v>
      </c>
      <c r="I10" s="6">
        <v>2</v>
      </c>
      <c r="J10" s="13">
        <f t="shared" si="0"/>
        <v>33</v>
      </c>
      <c r="K10" s="2"/>
      <c r="L10" s="2"/>
      <c r="M10" s="2"/>
      <c r="N10" s="2"/>
      <c r="O10" s="2"/>
    </row>
    <row r="11" spans="2:16" x14ac:dyDescent="0.25">
      <c r="B11" s="12" t="s">
        <v>9</v>
      </c>
      <c r="C11" s="6">
        <v>21</v>
      </c>
      <c r="D11" s="6">
        <v>8</v>
      </c>
      <c r="E11" s="6">
        <v>6</v>
      </c>
      <c r="F11" s="6">
        <v>7</v>
      </c>
      <c r="G11" s="6">
        <v>27</v>
      </c>
      <c r="H11" s="6">
        <v>23</v>
      </c>
      <c r="I11" s="6">
        <v>4</v>
      </c>
      <c r="J11" s="13">
        <f t="shared" si="0"/>
        <v>30</v>
      </c>
      <c r="K11" s="2"/>
      <c r="L11" s="2"/>
      <c r="M11" s="2"/>
      <c r="N11" s="2"/>
      <c r="O11" s="2"/>
    </row>
    <row r="12" spans="2:16" x14ac:dyDescent="0.25">
      <c r="B12" s="12" t="s">
        <v>10</v>
      </c>
      <c r="C12" s="6">
        <v>21</v>
      </c>
      <c r="D12" s="6">
        <v>6</v>
      </c>
      <c r="E12" s="6">
        <v>5</v>
      </c>
      <c r="F12" s="6">
        <v>10</v>
      </c>
      <c r="G12" s="6">
        <v>22</v>
      </c>
      <c r="H12" s="6">
        <v>27</v>
      </c>
      <c r="I12" s="6">
        <v>-5</v>
      </c>
      <c r="J12" s="13">
        <f t="shared" si="0"/>
        <v>23</v>
      </c>
      <c r="K12" s="2"/>
      <c r="L12" s="2"/>
      <c r="M12" s="2"/>
      <c r="N12" s="2"/>
      <c r="O12" s="2"/>
    </row>
    <row r="13" spans="2:16" x14ac:dyDescent="0.25">
      <c r="B13" s="12" t="s">
        <v>11</v>
      </c>
      <c r="C13" s="6">
        <v>21</v>
      </c>
      <c r="D13" s="6">
        <v>6</v>
      </c>
      <c r="E13" s="6">
        <v>5</v>
      </c>
      <c r="F13" s="6">
        <v>10</v>
      </c>
      <c r="G13" s="6">
        <v>20</v>
      </c>
      <c r="H13" s="6">
        <v>27</v>
      </c>
      <c r="I13" s="6">
        <v>-7</v>
      </c>
      <c r="J13" s="13">
        <f t="shared" si="0"/>
        <v>23</v>
      </c>
      <c r="K13" s="2"/>
      <c r="L13" s="2"/>
      <c r="M13" s="2"/>
      <c r="N13" s="2"/>
      <c r="O13" s="2"/>
    </row>
    <row r="14" spans="2:16" x14ac:dyDescent="0.25">
      <c r="B14" s="12" t="s">
        <v>12</v>
      </c>
      <c r="C14" s="6">
        <v>21</v>
      </c>
      <c r="D14" s="6">
        <v>5</v>
      </c>
      <c r="E14" s="6">
        <v>7</v>
      </c>
      <c r="F14" s="6">
        <v>9</v>
      </c>
      <c r="G14" s="6">
        <v>22</v>
      </c>
      <c r="H14" s="6">
        <v>35</v>
      </c>
      <c r="I14" s="6">
        <v>-13</v>
      </c>
      <c r="J14" s="13">
        <f t="shared" si="0"/>
        <v>22</v>
      </c>
      <c r="K14" s="2"/>
      <c r="L14" s="2"/>
      <c r="M14" s="2"/>
      <c r="N14" s="2"/>
      <c r="O14" s="2"/>
    </row>
    <row r="15" spans="2:16" x14ac:dyDescent="0.25">
      <c r="B15" s="12" t="s">
        <v>13</v>
      </c>
      <c r="C15" s="6">
        <v>21</v>
      </c>
      <c r="D15" s="6">
        <v>5</v>
      </c>
      <c r="E15" s="6">
        <v>6</v>
      </c>
      <c r="F15" s="6">
        <v>10</v>
      </c>
      <c r="G15" s="6">
        <v>26</v>
      </c>
      <c r="H15" s="6">
        <v>30</v>
      </c>
      <c r="I15" s="6">
        <v>-4</v>
      </c>
      <c r="J15" s="13">
        <f t="shared" si="0"/>
        <v>21</v>
      </c>
      <c r="K15" s="2"/>
      <c r="L15" s="2"/>
      <c r="M15" s="2"/>
      <c r="N15" s="2"/>
      <c r="O15" s="2"/>
    </row>
    <row r="16" spans="2:16" x14ac:dyDescent="0.25">
      <c r="B16" s="12" t="s">
        <v>14</v>
      </c>
      <c r="C16" s="6">
        <v>21</v>
      </c>
      <c r="D16" s="6">
        <v>4</v>
      </c>
      <c r="E16" s="6">
        <v>9</v>
      </c>
      <c r="F16" s="6">
        <v>8</v>
      </c>
      <c r="G16" s="6">
        <v>23</v>
      </c>
      <c r="H16" s="6">
        <v>28</v>
      </c>
      <c r="I16" s="6">
        <v>-5</v>
      </c>
      <c r="J16" s="13">
        <f t="shared" si="0"/>
        <v>21</v>
      </c>
      <c r="K16" s="2"/>
      <c r="L16" s="2"/>
      <c r="M16" s="2"/>
      <c r="N16" s="2"/>
      <c r="O16" s="2"/>
    </row>
    <row r="17" spans="2:15" x14ac:dyDescent="0.25">
      <c r="B17" s="12" t="s">
        <v>15</v>
      </c>
      <c r="C17" s="6">
        <v>21</v>
      </c>
      <c r="D17" s="6">
        <v>5</v>
      </c>
      <c r="E17" s="6">
        <v>5</v>
      </c>
      <c r="F17" s="6">
        <v>11</v>
      </c>
      <c r="G17" s="6">
        <v>17</v>
      </c>
      <c r="H17" s="6">
        <v>35</v>
      </c>
      <c r="I17" s="6">
        <v>-18</v>
      </c>
      <c r="J17" s="13">
        <f t="shared" si="0"/>
        <v>20</v>
      </c>
      <c r="K17" s="2"/>
      <c r="L17" s="2"/>
      <c r="M17" s="2"/>
      <c r="N17" s="2"/>
      <c r="O17" s="2"/>
    </row>
    <row r="18" spans="2:15" x14ac:dyDescent="0.25">
      <c r="B18" s="12" t="s">
        <v>16</v>
      </c>
      <c r="C18" s="17">
        <v>21</v>
      </c>
      <c r="D18" s="17">
        <v>6</v>
      </c>
      <c r="E18" s="17">
        <v>1</v>
      </c>
      <c r="F18" s="17">
        <v>14</v>
      </c>
      <c r="G18" s="17">
        <v>22</v>
      </c>
      <c r="H18" s="17">
        <v>46</v>
      </c>
      <c r="I18" s="17">
        <v>-24</v>
      </c>
      <c r="J18" s="13">
        <f t="shared" si="0"/>
        <v>19</v>
      </c>
      <c r="K18" s="2"/>
      <c r="L18" s="2"/>
      <c r="M18" s="2"/>
      <c r="N18" s="2"/>
      <c r="O18" s="2"/>
    </row>
    <row r="19" spans="2:15" x14ac:dyDescent="0.25">
      <c r="B19" s="12" t="s">
        <v>17</v>
      </c>
      <c r="C19" s="17">
        <v>21</v>
      </c>
      <c r="D19" s="17">
        <v>4</v>
      </c>
      <c r="E19" s="17">
        <v>6</v>
      </c>
      <c r="F19" s="17">
        <v>11</v>
      </c>
      <c r="G19" s="17">
        <v>21</v>
      </c>
      <c r="H19" s="17">
        <v>30</v>
      </c>
      <c r="I19" s="17">
        <v>-9</v>
      </c>
      <c r="J19" s="13">
        <f t="shared" si="0"/>
        <v>18</v>
      </c>
      <c r="K19" s="2"/>
      <c r="L19" s="2"/>
      <c r="M19" s="2"/>
      <c r="N19" s="2"/>
      <c r="O19" s="2"/>
    </row>
    <row r="20" spans="2:15" x14ac:dyDescent="0.25">
      <c r="B20" s="12" t="s">
        <v>18</v>
      </c>
      <c r="C20" s="6">
        <v>21</v>
      </c>
      <c r="D20" s="6">
        <v>4</v>
      </c>
      <c r="E20" s="6">
        <v>6</v>
      </c>
      <c r="F20" s="6">
        <v>11</v>
      </c>
      <c r="G20" s="6">
        <v>15</v>
      </c>
      <c r="H20" s="6">
        <v>24</v>
      </c>
      <c r="I20" s="6">
        <v>-9</v>
      </c>
      <c r="J20" s="13">
        <f t="shared" si="0"/>
        <v>18</v>
      </c>
      <c r="K20" s="2"/>
      <c r="L20" s="2"/>
      <c r="M20" s="2"/>
      <c r="N20" s="2"/>
      <c r="O20" s="2"/>
    </row>
    <row r="21" spans="2:15" x14ac:dyDescent="0.25">
      <c r="B21" s="12" t="s">
        <v>19</v>
      </c>
      <c r="C21" s="17">
        <v>21</v>
      </c>
      <c r="D21" s="17">
        <v>4</v>
      </c>
      <c r="E21" s="17">
        <v>5</v>
      </c>
      <c r="F21" s="17">
        <v>12</v>
      </c>
      <c r="G21" s="17">
        <v>19</v>
      </c>
      <c r="H21" s="17">
        <v>34</v>
      </c>
      <c r="I21" s="17">
        <v>-15</v>
      </c>
      <c r="J21" s="13">
        <f t="shared" si="0"/>
        <v>17</v>
      </c>
      <c r="K21" s="2"/>
      <c r="L21" s="2"/>
      <c r="M21" s="2"/>
      <c r="N21" s="2"/>
      <c r="O21" s="2"/>
    </row>
    <row r="22" spans="2:15" x14ac:dyDescent="0.25">
      <c r="B22" s="14" t="s">
        <v>20</v>
      </c>
      <c r="C22" s="15">
        <v>21</v>
      </c>
      <c r="D22" s="15">
        <v>5</v>
      </c>
      <c r="E22" s="15">
        <v>2</v>
      </c>
      <c r="F22" s="15">
        <v>14</v>
      </c>
      <c r="G22" s="15">
        <v>13</v>
      </c>
      <c r="H22" s="15">
        <v>31</v>
      </c>
      <c r="I22" s="15">
        <v>-18</v>
      </c>
      <c r="J22" s="16">
        <f t="shared" si="0"/>
        <v>17</v>
      </c>
      <c r="K22" s="2"/>
      <c r="L22" s="2"/>
      <c r="M22" s="2"/>
      <c r="N22" s="2"/>
      <c r="O22" s="2"/>
    </row>
    <row r="33" spans="11:14" x14ac:dyDescent="0.25">
      <c r="K33" s="4"/>
      <c r="L33" s="5"/>
      <c r="M33" s="2"/>
    </row>
    <row r="34" spans="11:14" x14ac:dyDescent="0.25">
      <c r="N34" s="2"/>
    </row>
    <row r="35" spans="11:14" x14ac:dyDescent="0.25">
      <c r="N35" s="2"/>
    </row>
    <row r="36" spans="11:14" x14ac:dyDescent="0.25">
      <c r="N36" s="2"/>
    </row>
  </sheetData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9588-E7F1-468C-BC0A-E94776EAB871}">
  <dimension ref="B2:P44"/>
  <sheetViews>
    <sheetView showGridLines="0" zoomScale="130" zoomScaleNormal="130" workbookViewId="0">
      <selection activeCell="B3" sqref="B3:J22"/>
    </sheetView>
  </sheetViews>
  <sheetFormatPr defaultRowHeight="15" x14ac:dyDescent="0.25"/>
  <cols>
    <col min="1" max="1" width="3" bestFit="1" customWidth="1"/>
    <col min="2" max="2" width="14.5703125" bestFit="1" customWidth="1"/>
    <col min="3" max="3" width="5.140625" customWidth="1"/>
    <col min="4" max="4" width="5" customWidth="1"/>
    <col min="5" max="5" width="4.28515625" customWidth="1"/>
    <col min="6" max="6" width="4.5703125" bestFit="1" customWidth="1"/>
    <col min="7" max="7" width="5.42578125" customWidth="1"/>
    <col min="8" max="9" width="5.85546875" customWidth="1"/>
    <col min="10" max="10" width="6" customWidth="1"/>
    <col min="11" max="11" width="11.28515625" customWidth="1"/>
    <col min="12" max="12" width="8.42578125" customWidth="1"/>
    <col min="13" max="13" width="12.85546875" bestFit="1" customWidth="1"/>
    <col min="14" max="14" width="9.7109375" customWidth="1"/>
    <col min="15" max="15" width="5.28515625" customWidth="1"/>
  </cols>
  <sheetData>
    <row r="2" spans="2:16" x14ac:dyDescent="0.25">
      <c r="B2" s="7" t="s">
        <v>28</v>
      </c>
      <c r="C2" s="7" t="s">
        <v>0</v>
      </c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1"/>
      <c r="L2" s="1"/>
      <c r="M2" s="1"/>
      <c r="N2" s="1"/>
      <c r="O2" s="1"/>
    </row>
    <row r="3" spans="2:16" x14ac:dyDescent="0.25">
      <c r="B3" s="6" t="str" cm="1">
        <f t="array" ref="B3:J22">_xlfn.SORTBY(B25:J44,J25:J44,-1,I25:I44,-1,G25:G44,-1)</f>
        <v>Arsenal</v>
      </c>
      <c r="C3" s="6">
        <v>21</v>
      </c>
      <c r="D3" s="6">
        <v>15</v>
      </c>
      <c r="E3" s="6">
        <v>3</v>
      </c>
      <c r="F3" s="6">
        <v>3</v>
      </c>
      <c r="G3" s="6">
        <v>41</v>
      </c>
      <c r="H3" s="6">
        <v>19</v>
      </c>
      <c r="I3" s="6">
        <v>22</v>
      </c>
      <c r="J3" s="6">
        <v>48</v>
      </c>
      <c r="K3" s="2"/>
      <c r="L3" s="2" cm="1">
        <f t="array" ref="L3:L22">COUNTIFS(J3:J22,"&lt;"&amp;J3:J22,I3:I22,"&lt;"&amp;I3:I22,G3:G22,"&lt;"&amp;G3:G22)</f>
        <v>17</v>
      </c>
      <c r="M3" s="2" cm="1">
        <f t="array" ref="M3:M22">COUNTIF(J3:J22,"&lt;"&amp;J3:J22)</f>
        <v>19</v>
      </c>
      <c r="N3" s="2" cm="1">
        <f t="array" ref="N3:N22">COUNTIF(I3:I22,"&lt;"&amp;I3:I22)</f>
        <v>17</v>
      </c>
      <c r="O3" s="2" cm="1">
        <f t="array" ref="O3:O22">COUNTIF(G3:G22,"&lt;"&amp;G3:G22)</f>
        <v>17</v>
      </c>
      <c r="P3" s="3"/>
    </row>
    <row r="4" spans="2:16" x14ac:dyDescent="0.25">
      <c r="B4" s="6" t="str">
        <v>Manchester C</v>
      </c>
      <c r="C4" s="6">
        <v>21</v>
      </c>
      <c r="D4" s="6">
        <v>15</v>
      </c>
      <c r="E4" s="6">
        <v>2</v>
      </c>
      <c r="F4" s="6">
        <v>4</v>
      </c>
      <c r="G4" s="6">
        <v>59</v>
      </c>
      <c r="H4" s="6">
        <v>23</v>
      </c>
      <c r="I4" s="6">
        <v>36</v>
      </c>
      <c r="J4" s="6">
        <v>47</v>
      </c>
      <c r="K4" s="2"/>
      <c r="L4" s="2">
        <v>18</v>
      </c>
      <c r="M4" s="2">
        <v>18</v>
      </c>
      <c r="N4" s="2">
        <v>19</v>
      </c>
      <c r="O4" s="2">
        <v>19</v>
      </c>
    </row>
    <row r="5" spans="2:16" x14ac:dyDescent="0.25">
      <c r="B5" s="6" t="str">
        <v>Chelsea</v>
      </c>
      <c r="C5" s="6">
        <v>21</v>
      </c>
      <c r="D5" s="6">
        <v>14</v>
      </c>
      <c r="E5" s="6">
        <v>4</v>
      </c>
      <c r="F5" s="6">
        <v>3</v>
      </c>
      <c r="G5" s="6">
        <v>40</v>
      </c>
      <c r="H5" s="6">
        <v>19</v>
      </c>
      <c r="I5" s="6">
        <v>21</v>
      </c>
      <c r="J5" s="6">
        <v>46</v>
      </c>
      <c r="K5" s="2"/>
      <c r="L5" s="2">
        <v>16</v>
      </c>
      <c r="M5" s="2">
        <v>17</v>
      </c>
      <c r="N5" s="2">
        <v>16</v>
      </c>
      <c r="O5" s="2">
        <v>16</v>
      </c>
    </row>
    <row r="6" spans="2:16" x14ac:dyDescent="0.25">
      <c r="B6" s="6" t="str">
        <v>Liverpool</v>
      </c>
      <c r="C6" s="6">
        <v>21</v>
      </c>
      <c r="D6" s="6">
        <v>13</v>
      </c>
      <c r="E6" s="6">
        <v>3</v>
      </c>
      <c r="F6" s="6">
        <v>5</v>
      </c>
      <c r="G6" s="6">
        <v>51</v>
      </c>
      <c r="H6" s="6">
        <v>26</v>
      </c>
      <c r="I6" s="6">
        <v>25</v>
      </c>
      <c r="J6" s="6">
        <v>42</v>
      </c>
      <c r="K6" s="2"/>
      <c r="L6" s="2">
        <v>16</v>
      </c>
      <c r="M6" s="2">
        <v>16</v>
      </c>
      <c r="N6" s="2">
        <v>18</v>
      </c>
      <c r="O6" s="2">
        <v>18</v>
      </c>
    </row>
    <row r="7" spans="2:16" x14ac:dyDescent="0.25">
      <c r="B7" s="6" t="str">
        <v>Everton</v>
      </c>
      <c r="C7" s="6">
        <v>21</v>
      </c>
      <c r="D7" s="6">
        <v>11</v>
      </c>
      <c r="E7" s="6">
        <v>8</v>
      </c>
      <c r="F7" s="6">
        <v>2</v>
      </c>
      <c r="G7" s="6">
        <v>34</v>
      </c>
      <c r="H7" s="6">
        <v>19</v>
      </c>
      <c r="I7" s="6">
        <v>15</v>
      </c>
      <c r="J7" s="6">
        <v>41</v>
      </c>
      <c r="K7" s="2"/>
      <c r="L7" s="2">
        <v>14</v>
      </c>
      <c r="M7" s="2">
        <v>15</v>
      </c>
      <c r="N7" s="2">
        <v>15</v>
      </c>
      <c r="O7" s="2">
        <v>14</v>
      </c>
    </row>
    <row r="8" spans="2:16" x14ac:dyDescent="0.25">
      <c r="B8" s="6" t="str">
        <v>Tottenham</v>
      </c>
      <c r="C8" s="6">
        <v>21</v>
      </c>
      <c r="D8" s="6">
        <v>12</v>
      </c>
      <c r="E8" s="6">
        <v>4</v>
      </c>
      <c r="F8" s="6">
        <v>5</v>
      </c>
      <c r="G8" s="6">
        <v>26</v>
      </c>
      <c r="H8" s="6">
        <v>25</v>
      </c>
      <c r="I8" s="6">
        <v>1</v>
      </c>
      <c r="J8" s="6">
        <v>40</v>
      </c>
      <c r="K8" s="2"/>
      <c r="L8" s="2">
        <v>10</v>
      </c>
      <c r="M8" s="2">
        <v>14</v>
      </c>
      <c r="N8" s="2">
        <v>11</v>
      </c>
      <c r="O8" s="2">
        <v>10</v>
      </c>
    </row>
    <row r="9" spans="2:16" x14ac:dyDescent="0.25">
      <c r="B9" s="6" t="str">
        <v>Manchester U</v>
      </c>
      <c r="C9" s="6">
        <v>21</v>
      </c>
      <c r="D9" s="6">
        <v>11</v>
      </c>
      <c r="E9" s="6">
        <v>4</v>
      </c>
      <c r="F9" s="6">
        <v>6</v>
      </c>
      <c r="G9" s="6">
        <v>35</v>
      </c>
      <c r="H9" s="6">
        <v>24</v>
      </c>
      <c r="I9" s="6">
        <v>11</v>
      </c>
      <c r="J9" s="6">
        <v>37</v>
      </c>
      <c r="K9" s="2"/>
      <c r="L9" s="2">
        <v>13</v>
      </c>
      <c r="M9" s="2">
        <v>13</v>
      </c>
      <c r="N9" s="2">
        <v>14</v>
      </c>
      <c r="O9" s="2">
        <v>15</v>
      </c>
    </row>
    <row r="10" spans="2:16" x14ac:dyDescent="0.25">
      <c r="B10" s="6" t="str">
        <v>Newcastle</v>
      </c>
      <c r="C10" s="6">
        <v>21</v>
      </c>
      <c r="D10" s="6">
        <v>10</v>
      </c>
      <c r="E10" s="6">
        <v>3</v>
      </c>
      <c r="F10" s="6">
        <v>8</v>
      </c>
      <c r="G10" s="6">
        <v>29</v>
      </c>
      <c r="H10" s="6">
        <v>27</v>
      </c>
      <c r="I10" s="6">
        <v>2</v>
      </c>
      <c r="J10" s="6">
        <v>33</v>
      </c>
      <c r="K10" s="2"/>
      <c r="L10" s="2">
        <v>11</v>
      </c>
      <c r="M10" s="2">
        <v>12</v>
      </c>
      <c r="N10" s="2">
        <v>12</v>
      </c>
      <c r="O10" s="2">
        <v>13</v>
      </c>
    </row>
    <row r="11" spans="2:16" x14ac:dyDescent="0.25">
      <c r="B11" s="6" t="str">
        <v>Southampton</v>
      </c>
      <c r="C11" s="6">
        <v>21</v>
      </c>
      <c r="D11" s="6">
        <v>8</v>
      </c>
      <c r="E11" s="6">
        <v>6</v>
      </c>
      <c r="F11" s="6">
        <v>7</v>
      </c>
      <c r="G11" s="6">
        <v>27</v>
      </c>
      <c r="H11" s="6">
        <v>23</v>
      </c>
      <c r="I11" s="6">
        <v>4</v>
      </c>
      <c r="J11" s="6">
        <v>30</v>
      </c>
      <c r="K11" s="2"/>
      <c r="L11" s="2">
        <v>11</v>
      </c>
      <c r="M11" s="2">
        <v>11</v>
      </c>
      <c r="N11" s="2">
        <v>13</v>
      </c>
      <c r="O11" s="2">
        <v>12</v>
      </c>
    </row>
    <row r="12" spans="2:16" x14ac:dyDescent="0.25">
      <c r="B12" s="6" t="str">
        <v>Hull City</v>
      </c>
      <c r="C12" s="6">
        <v>21</v>
      </c>
      <c r="D12" s="6">
        <v>6</v>
      </c>
      <c r="E12" s="6">
        <v>5</v>
      </c>
      <c r="F12" s="6">
        <v>10</v>
      </c>
      <c r="G12" s="6">
        <v>22</v>
      </c>
      <c r="H12" s="6">
        <v>27</v>
      </c>
      <c r="I12" s="6">
        <v>-5</v>
      </c>
      <c r="J12" s="6">
        <v>23</v>
      </c>
      <c r="K12" s="2"/>
      <c r="L12" s="2">
        <v>5</v>
      </c>
      <c r="M12" s="2">
        <v>9</v>
      </c>
      <c r="N12" s="2">
        <v>8</v>
      </c>
      <c r="O12" s="2">
        <v>6</v>
      </c>
    </row>
    <row r="13" spans="2:16" x14ac:dyDescent="0.25">
      <c r="B13" s="6" t="str">
        <v>Aston Villa</v>
      </c>
      <c r="C13" s="6">
        <v>21</v>
      </c>
      <c r="D13" s="6">
        <v>6</v>
      </c>
      <c r="E13" s="6">
        <v>5</v>
      </c>
      <c r="F13" s="6">
        <v>10</v>
      </c>
      <c r="G13" s="6">
        <v>20</v>
      </c>
      <c r="H13" s="6">
        <v>27</v>
      </c>
      <c r="I13" s="6">
        <v>-7</v>
      </c>
      <c r="J13" s="6">
        <v>23</v>
      </c>
      <c r="K13" s="2"/>
      <c r="L13" s="2">
        <v>4</v>
      </c>
      <c r="M13" s="2">
        <v>9</v>
      </c>
      <c r="N13" s="2">
        <v>7</v>
      </c>
      <c r="O13" s="2">
        <v>4</v>
      </c>
    </row>
    <row r="14" spans="2:16" x14ac:dyDescent="0.25">
      <c r="B14" s="6" t="str">
        <v>Stoke</v>
      </c>
      <c r="C14" s="6">
        <v>21</v>
      </c>
      <c r="D14" s="6">
        <v>5</v>
      </c>
      <c r="E14" s="6">
        <v>7</v>
      </c>
      <c r="F14" s="6">
        <v>9</v>
      </c>
      <c r="G14" s="6">
        <v>22</v>
      </c>
      <c r="H14" s="6">
        <v>35</v>
      </c>
      <c r="I14" s="6">
        <v>-13</v>
      </c>
      <c r="J14" s="6">
        <v>22</v>
      </c>
      <c r="K14" s="2"/>
      <c r="L14" s="2">
        <v>4</v>
      </c>
      <c r="M14" s="2">
        <v>8</v>
      </c>
      <c r="N14" s="2">
        <v>5</v>
      </c>
      <c r="O14" s="2">
        <v>6</v>
      </c>
    </row>
    <row r="15" spans="2:16" x14ac:dyDescent="0.25">
      <c r="B15" s="6" t="str">
        <v>Swansea</v>
      </c>
      <c r="C15" s="6">
        <v>21</v>
      </c>
      <c r="D15" s="6">
        <v>5</v>
      </c>
      <c r="E15" s="6">
        <v>6</v>
      </c>
      <c r="F15" s="6">
        <v>10</v>
      </c>
      <c r="G15" s="6">
        <v>26</v>
      </c>
      <c r="H15" s="6">
        <v>31</v>
      </c>
      <c r="I15" s="6">
        <v>-5</v>
      </c>
      <c r="J15" s="6">
        <v>21</v>
      </c>
      <c r="K15" s="2"/>
      <c r="L15" s="2">
        <v>6</v>
      </c>
      <c r="M15" s="2">
        <v>6</v>
      </c>
      <c r="N15" s="2">
        <v>8</v>
      </c>
      <c r="O15" s="2">
        <v>10</v>
      </c>
    </row>
    <row r="16" spans="2:16" x14ac:dyDescent="0.25">
      <c r="B16" s="6" t="str">
        <v>WBA</v>
      </c>
      <c r="C16" s="6">
        <v>21</v>
      </c>
      <c r="D16" s="6">
        <v>4</v>
      </c>
      <c r="E16" s="6">
        <v>9</v>
      </c>
      <c r="F16" s="6">
        <v>8</v>
      </c>
      <c r="G16" s="6">
        <v>23</v>
      </c>
      <c r="H16" s="6">
        <v>28</v>
      </c>
      <c r="I16" s="6">
        <v>-5</v>
      </c>
      <c r="J16" s="6">
        <v>21</v>
      </c>
      <c r="K16" s="2"/>
      <c r="L16" s="2">
        <v>6</v>
      </c>
      <c r="M16" s="2">
        <v>6</v>
      </c>
      <c r="N16" s="2">
        <v>8</v>
      </c>
      <c r="O16" s="2">
        <v>9</v>
      </c>
    </row>
    <row r="17" spans="2:15" x14ac:dyDescent="0.25">
      <c r="B17" s="6" t="str">
        <v>Norwich</v>
      </c>
      <c r="C17" s="6">
        <v>21</v>
      </c>
      <c r="D17" s="6">
        <v>5</v>
      </c>
      <c r="E17" s="6">
        <v>5</v>
      </c>
      <c r="F17" s="6">
        <v>11</v>
      </c>
      <c r="G17" s="6">
        <v>17</v>
      </c>
      <c r="H17" s="6">
        <v>35</v>
      </c>
      <c r="I17" s="6">
        <v>-18</v>
      </c>
      <c r="J17" s="6">
        <v>20</v>
      </c>
      <c r="K17" s="2"/>
      <c r="L17" s="2">
        <v>1</v>
      </c>
      <c r="M17" s="2">
        <v>5</v>
      </c>
      <c r="N17" s="2">
        <v>2</v>
      </c>
      <c r="O17" s="2">
        <v>2</v>
      </c>
    </row>
    <row r="18" spans="2:15" x14ac:dyDescent="0.25">
      <c r="B18" s="6" t="str">
        <v>Fulham</v>
      </c>
      <c r="C18" s="6">
        <v>21</v>
      </c>
      <c r="D18" s="6">
        <v>6</v>
      </c>
      <c r="E18" s="6">
        <v>1</v>
      </c>
      <c r="F18" s="6">
        <v>14</v>
      </c>
      <c r="G18" s="6">
        <v>22</v>
      </c>
      <c r="H18" s="6">
        <v>46</v>
      </c>
      <c r="I18" s="6">
        <v>-24</v>
      </c>
      <c r="J18" s="6">
        <v>19</v>
      </c>
      <c r="K18" s="2"/>
      <c r="L18" s="2">
        <v>0</v>
      </c>
      <c r="M18" s="2">
        <v>4</v>
      </c>
      <c r="N18" s="2">
        <v>0</v>
      </c>
      <c r="O18" s="2">
        <v>6</v>
      </c>
    </row>
    <row r="19" spans="2:15" x14ac:dyDescent="0.25">
      <c r="B19" s="6" t="str">
        <v>West Ham</v>
      </c>
      <c r="C19" s="6">
        <v>21</v>
      </c>
      <c r="D19" s="6">
        <v>4</v>
      </c>
      <c r="E19" s="6">
        <v>6</v>
      </c>
      <c r="F19" s="6">
        <v>11</v>
      </c>
      <c r="G19" s="6">
        <v>21</v>
      </c>
      <c r="H19" s="6">
        <v>30</v>
      </c>
      <c r="I19" s="6">
        <v>-9</v>
      </c>
      <c r="J19" s="6">
        <v>18</v>
      </c>
      <c r="K19" s="2"/>
      <c r="L19" s="2">
        <v>2</v>
      </c>
      <c r="M19" s="2">
        <v>2</v>
      </c>
      <c r="N19" s="2">
        <v>6</v>
      </c>
      <c r="O19" s="2">
        <v>5</v>
      </c>
    </row>
    <row r="20" spans="2:15" x14ac:dyDescent="0.25">
      <c r="B20" s="6" t="str">
        <v>Cardiff</v>
      </c>
      <c r="C20" s="6">
        <v>21</v>
      </c>
      <c r="D20" s="6">
        <v>4</v>
      </c>
      <c r="E20" s="6">
        <v>6</v>
      </c>
      <c r="F20" s="6">
        <v>11</v>
      </c>
      <c r="G20" s="6">
        <v>15</v>
      </c>
      <c r="H20" s="6">
        <v>34</v>
      </c>
      <c r="I20" s="6">
        <v>-19</v>
      </c>
      <c r="J20" s="6">
        <v>18</v>
      </c>
      <c r="K20" s="2"/>
      <c r="L20" s="2">
        <v>0</v>
      </c>
      <c r="M20" s="2">
        <v>2</v>
      </c>
      <c r="N20" s="2">
        <v>1</v>
      </c>
      <c r="O20" s="2">
        <v>1</v>
      </c>
    </row>
    <row r="21" spans="2:15" x14ac:dyDescent="0.25">
      <c r="B21" s="6" t="str">
        <v>Sunderland</v>
      </c>
      <c r="C21" s="6">
        <v>21</v>
      </c>
      <c r="D21" s="6">
        <v>4</v>
      </c>
      <c r="E21" s="6">
        <v>5</v>
      </c>
      <c r="F21" s="6">
        <v>12</v>
      </c>
      <c r="G21" s="6">
        <v>19</v>
      </c>
      <c r="H21" s="6">
        <v>34</v>
      </c>
      <c r="I21" s="6">
        <v>-15</v>
      </c>
      <c r="J21" s="6">
        <v>17</v>
      </c>
      <c r="K21" s="2"/>
      <c r="L21" s="2">
        <v>0</v>
      </c>
      <c r="M21" s="2">
        <v>0</v>
      </c>
      <c r="N21" s="2">
        <v>4</v>
      </c>
      <c r="O21" s="2">
        <v>3</v>
      </c>
    </row>
    <row r="22" spans="2:15" x14ac:dyDescent="0.25">
      <c r="B22" s="6" t="str">
        <v>Crystal Palace</v>
      </c>
      <c r="C22" s="6">
        <v>21</v>
      </c>
      <c r="D22" s="6">
        <v>5</v>
      </c>
      <c r="E22" s="6">
        <v>2</v>
      </c>
      <c r="F22" s="6">
        <v>14</v>
      </c>
      <c r="G22" s="6">
        <v>13</v>
      </c>
      <c r="H22" s="6">
        <v>31</v>
      </c>
      <c r="I22" s="6">
        <v>-18</v>
      </c>
      <c r="J22" s="6">
        <v>17</v>
      </c>
      <c r="K22" s="2"/>
      <c r="L22" s="2">
        <v>0</v>
      </c>
      <c r="M22" s="2">
        <v>0</v>
      </c>
      <c r="N22" s="2">
        <v>2</v>
      </c>
      <c r="O22" s="2">
        <v>0</v>
      </c>
    </row>
    <row r="24" spans="2:15" x14ac:dyDescent="0.25">
      <c r="B24" s="8" t="s">
        <v>28</v>
      </c>
      <c r="C24" s="8" t="s">
        <v>0</v>
      </c>
      <c r="D24" s="8" t="s">
        <v>21</v>
      </c>
      <c r="E24" s="8" t="s">
        <v>22</v>
      </c>
      <c r="F24" s="8" t="s">
        <v>23</v>
      </c>
      <c r="G24" s="8" t="s">
        <v>24</v>
      </c>
      <c r="H24" s="8" t="s">
        <v>25</v>
      </c>
      <c r="I24" s="8" t="s">
        <v>26</v>
      </c>
      <c r="J24" s="8" t="s">
        <v>27</v>
      </c>
    </row>
    <row r="25" spans="2:15" x14ac:dyDescent="0.25">
      <c r="B25" s="6" t="s">
        <v>1</v>
      </c>
      <c r="C25" s="6">
        <v>21</v>
      </c>
      <c r="D25" s="6">
        <v>15</v>
      </c>
      <c r="E25" s="6">
        <v>3</v>
      </c>
      <c r="F25" s="6">
        <v>3</v>
      </c>
      <c r="G25" s="6">
        <v>41</v>
      </c>
      <c r="H25" s="6">
        <v>19</v>
      </c>
      <c r="I25" s="6">
        <v>22</v>
      </c>
      <c r="J25" s="6">
        <f t="shared" ref="J25:J44" si="0">D25*3+E25</f>
        <v>48</v>
      </c>
    </row>
    <row r="26" spans="2:15" x14ac:dyDescent="0.25">
      <c r="B26" s="6" t="s">
        <v>11</v>
      </c>
      <c r="C26" s="6">
        <v>21</v>
      </c>
      <c r="D26" s="6">
        <v>6</v>
      </c>
      <c r="E26" s="6">
        <v>5</v>
      </c>
      <c r="F26" s="6">
        <v>10</v>
      </c>
      <c r="G26" s="6">
        <v>20</v>
      </c>
      <c r="H26" s="6">
        <v>27</v>
      </c>
      <c r="I26" s="6">
        <v>-7</v>
      </c>
      <c r="J26" s="6">
        <f t="shared" si="0"/>
        <v>23</v>
      </c>
    </row>
    <row r="27" spans="2:15" x14ac:dyDescent="0.25">
      <c r="B27" s="6" t="s">
        <v>18</v>
      </c>
      <c r="C27" s="6">
        <v>21</v>
      </c>
      <c r="D27" s="6">
        <v>4</v>
      </c>
      <c r="E27" s="6">
        <v>6</v>
      </c>
      <c r="F27" s="6">
        <v>11</v>
      </c>
      <c r="G27" s="6">
        <v>15</v>
      </c>
      <c r="H27" s="6">
        <v>34</v>
      </c>
      <c r="I27" s="6">
        <v>-19</v>
      </c>
      <c r="J27" s="6">
        <f t="shared" si="0"/>
        <v>18</v>
      </c>
    </row>
    <row r="28" spans="2:15" x14ac:dyDescent="0.25">
      <c r="B28" s="6" t="s">
        <v>3</v>
      </c>
      <c r="C28" s="6">
        <v>21</v>
      </c>
      <c r="D28" s="6">
        <v>14</v>
      </c>
      <c r="E28" s="6">
        <v>4</v>
      </c>
      <c r="F28" s="6">
        <v>3</v>
      </c>
      <c r="G28" s="6">
        <v>40</v>
      </c>
      <c r="H28" s="6">
        <v>19</v>
      </c>
      <c r="I28" s="6">
        <v>21</v>
      </c>
      <c r="J28" s="6">
        <f t="shared" si="0"/>
        <v>46</v>
      </c>
    </row>
    <row r="29" spans="2:15" x14ac:dyDescent="0.25">
      <c r="B29" s="6" t="s">
        <v>20</v>
      </c>
      <c r="C29" s="6">
        <v>21</v>
      </c>
      <c r="D29" s="6">
        <v>5</v>
      </c>
      <c r="E29" s="6">
        <v>2</v>
      </c>
      <c r="F29" s="6">
        <v>14</v>
      </c>
      <c r="G29" s="6">
        <v>13</v>
      </c>
      <c r="H29" s="6">
        <v>31</v>
      </c>
      <c r="I29" s="6">
        <v>-18</v>
      </c>
      <c r="J29" s="6">
        <f t="shared" si="0"/>
        <v>17</v>
      </c>
    </row>
    <row r="30" spans="2:15" x14ac:dyDescent="0.25">
      <c r="B30" s="6" t="s">
        <v>5</v>
      </c>
      <c r="C30" s="6">
        <v>21</v>
      </c>
      <c r="D30" s="6">
        <v>11</v>
      </c>
      <c r="E30" s="6">
        <v>8</v>
      </c>
      <c r="F30" s="6">
        <v>2</v>
      </c>
      <c r="G30" s="6">
        <v>34</v>
      </c>
      <c r="H30" s="6">
        <v>19</v>
      </c>
      <c r="I30" s="6">
        <v>15</v>
      </c>
      <c r="J30" s="6">
        <f t="shared" si="0"/>
        <v>41</v>
      </c>
    </row>
    <row r="31" spans="2:15" x14ac:dyDescent="0.25">
      <c r="B31" s="6" t="s">
        <v>16</v>
      </c>
      <c r="C31" s="6">
        <v>21</v>
      </c>
      <c r="D31" s="6">
        <v>6</v>
      </c>
      <c r="E31" s="6">
        <v>1</v>
      </c>
      <c r="F31" s="6">
        <v>14</v>
      </c>
      <c r="G31" s="6">
        <v>22</v>
      </c>
      <c r="H31" s="6">
        <v>46</v>
      </c>
      <c r="I31" s="6">
        <v>-24</v>
      </c>
      <c r="J31" s="6">
        <f t="shared" si="0"/>
        <v>19</v>
      </c>
    </row>
    <row r="32" spans="2:15" x14ac:dyDescent="0.25">
      <c r="B32" s="6" t="s">
        <v>10</v>
      </c>
      <c r="C32" s="6">
        <v>21</v>
      </c>
      <c r="D32" s="6">
        <v>6</v>
      </c>
      <c r="E32" s="6">
        <v>5</v>
      </c>
      <c r="F32" s="6">
        <v>10</v>
      </c>
      <c r="G32" s="6">
        <v>22</v>
      </c>
      <c r="H32" s="6">
        <v>27</v>
      </c>
      <c r="I32" s="6">
        <v>-5</v>
      </c>
      <c r="J32" s="6">
        <f t="shared" si="0"/>
        <v>23</v>
      </c>
    </row>
    <row r="33" spans="2:14" x14ac:dyDescent="0.25">
      <c r="B33" s="6" t="s">
        <v>4</v>
      </c>
      <c r="C33" s="6">
        <v>21</v>
      </c>
      <c r="D33" s="6">
        <v>13</v>
      </c>
      <c r="E33" s="6">
        <v>3</v>
      </c>
      <c r="F33" s="6">
        <v>5</v>
      </c>
      <c r="G33" s="6">
        <v>51</v>
      </c>
      <c r="H33" s="6">
        <v>26</v>
      </c>
      <c r="I33" s="6">
        <v>25</v>
      </c>
      <c r="J33" s="6">
        <f t="shared" si="0"/>
        <v>42</v>
      </c>
      <c r="K33" s="4"/>
      <c r="L33" s="5"/>
      <c r="M33" s="2"/>
    </row>
    <row r="34" spans="2:14" x14ac:dyDescent="0.25">
      <c r="B34" s="6" t="s">
        <v>2</v>
      </c>
      <c r="C34" s="6">
        <v>21</v>
      </c>
      <c r="D34" s="6">
        <v>15</v>
      </c>
      <c r="E34" s="6">
        <v>2</v>
      </c>
      <c r="F34" s="6">
        <v>4</v>
      </c>
      <c r="G34" s="6">
        <v>59</v>
      </c>
      <c r="H34" s="6">
        <v>23</v>
      </c>
      <c r="I34" s="6">
        <v>36</v>
      </c>
      <c r="J34" s="6">
        <f t="shared" si="0"/>
        <v>47</v>
      </c>
      <c r="N34" s="2"/>
    </row>
    <row r="35" spans="2:14" x14ac:dyDescent="0.25">
      <c r="B35" s="6" t="s">
        <v>7</v>
      </c>
      <c r="C35" s="6">
        <v>21</v>
      </c>
      <c r="D35" s="6">
        <v>11</v>
      </c>
      <c r="E35" s="6">
        <v>4</v>
      </c>
      <c r="F35" s="6">
        <v>6</v>
      </c>
      <c r="G35" s="6">
        <v>35</v>
      </c>
      <c r="H35" s="6">
        <v>24</v>
      </c>
      <c r="I35" s="6">
        <v>11</v>
      </c>
      <c r="J35" s="6">
        <f t="shared" si="0"/>
        <v>37</v>
      </c>
      <c r="N35" s="2"/>
    </row>
    <row r="36" spans="2:14" x14ac:dyDescent="0.25">
      <c r="B36" s="6" t="s">
        <v>8</v>
      </c>
      <c r="C36" s="6">
        <v>21</v>
      </c>
      <c r="D36" s="6">
        <v>10</v>
      </c>
      <c r="E36" s="6">
        <v>3</v>
      </c>
      <c r="F36" s="6">
        <v>8</v>
      </c>
      <c r="G36" s="6">
        <v>29</v>
      </c>
      <c r="H36" s="6">
        <v>27</v>
      </c>
      <c r="I36" s="6">
        <v>2</v>
      </c>
      <c r="J36" s="6">
        <f t="shared" si="0"/>
        <v>33</v>
      </c>
      <c r="N36" s="2"/>
    </row>
    <row r="37" spans="2:14" x14ac:dyDescent="0.25">
      <c r="B37" s="6" t="s">
        <v>15</v>
      </c>
      <c r="C37" s="6">
        <v>21</v>
      </c>
      <c r="D37" s="6">
        <v>5</v>
      </c>
      <c r="E37" s="6">
        <v>5</v>
      </c>
      <c r="F37" s="6">
        <v>11</v>
      </c>
      <c r="G37" s="6">
        <v>17</v>
      </c>
      <c r="H37" s="6">
        <v>35</v>
      </c>
      <c r="I37" s="6">
        <v>-18</v>
      </c>
      <c r="J37" s="6">
        <f t="shared" si="0"/>
        <v>20</v>
      </c>
    </row>
    <row r="38" spans="2:14" x14ac:dyDescent="0.25">
      <c r="B38" s="6" t="s">
        <v>9</v>
      </c>
      <c r="C38" s="6">
        <v>21</v>
      </c>
      <c r="D38" s="6">
        <v>8</v>
      </c>
      <c r="E38" s="6">
        <v>6</v>
      </c>
      <c r="F38" s="6">
        <v>7</v>
      </c>
      <c r="G38" s="6">
        <v>27</v>
      </c>
      <c r="H38" s="6">
        <v>23</v>
      </c>
      <c r="I38" s="6">
        <v>4</v>
      </c>
      <c r="J38" s="6">
        <f t="shared" si="0"/>
        <v>30</v>
      </c>
    </row>
    <row r="39" spans="2:14" x14ac:dyDescent="0.25">
      <c r="B39" s="6" t="s">
        <v>12</v>
      </c>
      <c r="C39" s="6">
        <v>21</v>
      </c>
      <c r="D39" s="6">
        <v>5</v>
      </c>
      <c r="E39" s="6">
        <v>7</v>
      </c>
      <c r="F39" s="6">
        <v>9</v>
      </c>
      <c r="G39" s="6">
        <v>22</v>
      </c>
      <c r="H39" s="6">
        <v>35</v>
      </c>
      <c r="I39" s="6">
        <v>-13</v>
      </c>
      <c r="J39" s="6">
        <f t="shared" si="0"/>
        <v>22</v>
      </c>
    </row>
    <row r="40" spans="2:14" x14ac:dyDescent="0.25">
      <c r="B40" s="6" t="s">
        <v>19</v>
      </c>
      <c r="C40" s="6">
        <v>21</v>
      </c>
      <c r="D40" s="6">
        <v>4</v>
      </c>
      <c r="E40" s="6">
        <v>5</v>
      </c>
      <c r="F40" s="6">
        <v>12</v>
      </c>
      <c r="G40" s="6">
        <v>19</v>
      </c>
      <c r="H40" s="6">
        <v>34</v>
      </c>
      <c r="I40" s="6">
        <v>-15</v>
      </c>
      <c r="J40" s="6">
        <f t="shared" si="0"/>
        <v>17</v>
      </c>
    </row>
    <row r="41" spans="2:14" x14ac:dyDescent="0.25">
      <c r="B41" s="6" t="s">
        <v>13</v>
      </c>
      <c r="C41" s="6">
        <v>21</v>
      </c>
      <c r="D41" s="6">
        <v>5</v>
      </c>
      <c r="E41" s="6">
        <v>6</v>
      </c>
      <c r="F41" s="6">
        <v>10</v>
      </c>
      <c r="G41" s="6">
        <v>26</v>
      </c>
      <c r="H41" s="6">
        <v>31</v>
      </c>
      <c r="I41" s="6">
        <v>-5</v>
      </c>
      <c r="J41" s="6">
        <f t="shared" si="0"/>
        <v>21</v>
      </c>
    </row>
    <row r="42" spans="2:14" x14ac:dyDescent="0.25">
      <c r="B42" s="6" t="s">
        <v>6</v>
      </c>
      <c r="C42" s="6">
        <v>21</v>
      </c>
      <c r="D42" s="6">
        <v>12</v>
      </c>
      <c r="E42" s="6">
        <v>4</v>
      </c>
      <c r="F42" s="6">
        <v>5</v>
      </c>
      <c r="G42" s="6">
        <v>26</v>
      </c>
      <c r="H42" s="6">
        <v>25</v>
      </c>
      <c r="I42" s="6">
        <v>1</v>
      </c>
      <c r="J42" s="6">
        <f t="shared" si="0"/>
        <v>40</v>
      </c>
    </row>
    <row r="43" spans="2:14" x14ac:dyDescent="0.25">
      <c r="B43" s="6" t="s">
        <v>14</v>
      </c>
      <c r="C43" s="6">
        <v>21</v>
      </c>
      <c r="D43" s="6">
        <v>4</v>
      </c>
      <c r="E43" s="6">
        <v>9</v>
      </c>
      <c r="F43" s="6">
        <v>8</v>
      </c>
      <c r="G43" s="6">
        <v>23</v>
      </c>
      <c r="H43" s="6">
        <v>28</v>
      </c>
      <c r="I43" s="6">
        <v>-5</v>
      </c>
      <c r="J43" s="6">
        <f t="shared" si="0"/>
        <v>21</v>
      </c>
    </row>
    <row r="44" spans="2:14" x14ac:dyDescent="0.25">
      <c r="B44" s="6" t="s">
        <v>17</v>
      </c>
      <c r="C44" s="6">
        <v>21</v>
      </c>
      <c r="D44" s="6">
        <v>4</v>
      </c>
      <c r="E44" s="6">
        <v>6</v>
      </c>
      <c r="F44" s="6">
        <v>11</v>
      </c>
      <c r="G44" s="6">
        <v>21</v>
      </c>
      <c r="H44" s="6">
        <v>30</v>
      </c>
      <c r="I44" s="6">
        <v>-9</v>
      </c>
      <c r="J44" s="6">
        <f t="shared" si="0"/>
        <v>18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BCCE-0EE0-405C-8191-7F2BD7B613AE}">
  <dimension ref="B2:P44"/>
  <sheetViews>
    <sheetView showGridLines="0" zoomScale="130" zoomScaleNormal="130" workbookViewId="0">
      <selection activeCell="L3" sqref="L3:X22"/>
    </sheetView>
  </sheetViews>
  <sheetFormatPr defaultRowHeight="15" x14ac:dyDescent="0.25"/>
  <cols>
    <col min="1" max="1" width="3" bestFit="1" customWidth="1"/>
    <col min="2" max="2" width="14.5703125" bestFit="1" customWidth="1"/>
    <col min="3" max="3" width="5.140625" customWidth="1"/>
    <col min="4" max="4" width="5" customWidth="1"/>
    <col min="5" max="5" width="4.28515625" customWidth="1"/>
    <col min="6" max="6" width="4.5703125" bestFit="1" customWidth="1"/>
    <col min="7" max="7" width="5.42578125" customWidth="1"/>
    <col min="8" max="9" width="5.85546875" customWidth="1"/>
    <col min="10" max="10" width="6" customWidth="1"/>
    <col min="11" max="11" width="11.28515625" customWidth="1"/>
    <col min="12" max="12" width="8.42578125" customWidth="1"/>
    <col min="13" max="13" width="12.85546875" bestFit="1" customWidth="1"/>
    <col min="14" max="14" width="9.7109375" customWidth="1"/>
    <col min="15" max="15" width="5.28515625" customWidth="1"/>
    <col min="16" max="16" width="13.28515625" bestFit="1" customWidth="1"/>
  </cols>
  <sheetData>
    <row r="2" spans="2:16" x14ac:dyDescent="0.25">
      <c r="B2" s="7" t="s">
        <v>28</v>
      </c>
      <c r="C2" s="7" t="s">
        <v>0</v>
      </c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1"/>
      <c r="L2" s="1"/>
      <c r="M2" s="1"/>
      <c r="N2" s="1"/>
      <c r="O2" s="1"/>
    </row>
    <row r="3" spans="2:16" x14ac:dyDescent="0.25">
      <c r="B3" s="6" t="str">
        <f t="array" ref="B3">INDEX($B$25:$J$44,MATCH(LARGE($J$25:$J$44+($I$25:$I$44+MIN($I$25:$I$44))/1000+$G$25:$G$44/10000,ROWS($A$1:A1)),$J$25:$J$44+($I$25:$I$44+MIN($I$25:$I$44))/1000+$G$25:$G$44/10000,0),COLUMNS($A$1:A1))</f>
        <v>Arsenal</v>
      </c>
      <c r="C3" s="6">
        <f t="array" ref="C3">INDEX($B$25:$J$44,MATCH(LARGE($J$25:$J$44+($I$25:$I$44+MIN($I$25:$I$44))/1000+$G$25:$G$44/10000,ROWS($A$1:B1)),$J$25:$J$44+($I$25:$I$44+MIN($I$25:$I$44))/1000+$G$25:$G$44/10000,0),COLUMNS($A$1:B1))</f>
        <v>21</v>
      </c>
      <c r="D3" s="6">
        <f t="array" ref="D3">INDEX($B$25:$J$44,MATCH(LARGE($J$25:$J$44+($I$25:$I$44+MIN($I$25:$I$44))/1000+$G$25:$G$44/10000,ROWS($A$1:C1)),$J$25:$J$44+($I$25:$I$44+MIN($I$25:$I$44))/1000+$G$25:$G$44/10000,0),COLUMNS($A$1:C1))</f>
        <v>15</v>
      </c>
      <c r="E3" s="6">
        <f t="array" ref="E3">INDEX($B$25:$J$44,MATCH(LARGE($J$25:$J$44+($I$25:$I$44+MIN($I$25:$I$44))/1000+$G$25:$G$44/10000,ROWS($A$1:D1)),$J$25:$J$44+($I$25:$I$44+MIN($I$25:$I$44))/1000+$G$25:$G$44/10000,0),COLUMNS($A$1:D1))</f>
        <v>3</v>
      </c>
      <c r="F3" s="6">
        <f t="array" ref="F3">INDEX($B$25:$J$44,MATCH(LARGE($J$25:$J$44+($I$25:$I$44+MIN($I$25:$I$44))/1000+$G$25:$G$44/10000,ROWS($A$1:E1)),$J$25:$J$44+($I$25:$I$44+MIN($I$25:$I$44))/1000+$G$25:$G$44/10000,0),COLUMNS($A$1:E1))</f>
        <v>3</v>
      </c>
      <c r="G3" s="6">
        <f t="array" ref="G3">INDEX($B$25:$J$44,MATCH(LARGE($J$25:$J$44+($I$25:$I$44+MIN($I$25:$I$44))/1000+$G$25:$G$44/10000,ROWS($A$1:F1)),$J$25:$J$44+($I$25:$I$44+MIN($I$25:$I$44))/1000+$G$25:$G$44/10000,0),COLUMNS($A$1:F1))</f>
        <v>41</v>
      </c>
      <c r="H3" s="6">
        <f t="array" ref="H3">INDEX($B$25:$J$44,MATCH(LARGE($J$25:$J$44+($I$25:$I$44+MIN($I$25:$I$44))/1000+$G$25:$G$44/10000,ROWS($A$1:G1)),$J$25:$J$44+($I$25:$I$44+MIN($I$25:$I$44))/1000+$G$25:$G$44/10000,0),COLUMNS($A$1:G1))</f>
        <v>19</v>
      </c>
      <c r="I3" s="6">
        <f t="array" ref="I3">INDEX($B$25:$J$44,MATCH(LARGE($J$25:$J$44+($I$25:$I$44+MIN($I$25:$I$44))/1000+$G$25:$G$44/10000,ROWS($A$1:H1)),$J$25:$J$44+($I$25:$I$44+MIN($I$25:$I$44))/1000+$G$25:$G$44/10000,0),COLUMNS($A$1:H1))</f>
        <v>22</v>
      </c>
      <c r="J3" s="6">
        <f t="array" ref="J3">INDEX($B$25:$J$44,MATCH(LARGE($J$25:$J$44+($I$25:$I$44+MIN($I$25:$I$44))/1000+$G$25:$G$44/10000,ROWS($A$1:I1)),$J$25:$J$44+($I$25:$I$44+MIN($I$25:$I$44))/1000+$G$25:$G$44/10000,0),COLUMNS($A$1:I1))</f>
        <v>48</v>
      </c>
      <c r="K3" s="2"/>
      <c r="L3" s="2"/>
      <c r="M3" s="2"/>
      <c r="N3" s="2"/>
      <c r="O3" s="2"/>
      <c r="P3" s="3"/>
    </row>
    <row r="4" spans="2:16" x14ac:dyDescent="0.25">
      <c r="B4" s="6" t="str">
        <f t="array" ref="B4">INDEX($B$25:$J$44,MATCH(LARGE($J$25:$J$44+($I$25:$I$44+MIN($I$25:$I$44))/1000+$G$25:$G$44/10000,ROWS($A$1:A2)),$J$25:$J$44+($I$25:$I$44+MIN($I$25:$I$44))/1000+$G$25:$G$44/10000,0),COLUMNS($A$1:A2))</f>
        <v>Manchester C</v>
      </c>
      <c r="C4" s="6">
        <f t="array" ref="C4">INDEX($B$25:$J$44,MATCH(LARGE($J$25:$J$44+($I$25:$I$44+MIN($I$25:$I$44))/1000+$G$25:$G$44/10000,ROWS($A$1:B2)),$J$25:$J$44+($I$25:$I$44+MIN($I$25:$I$44))/1000+$G$25:$G$44/10000,0),COLUMNS($A$1:B2))</f>
        <v>21</v>
      </c>
      <c r="D4" s="6">
        <f t="array" ref="D4">INDEX($B$25:$J$44,MATCH(LARGE($J$25:$J$44+($I$25:$I$44+MIN($I$25:$I$44))/1000+$G$25:$G$44/10000,ROWS($A$1:C2)),$J$25:$J$44+($I$25:$I$44+MIN($I$25:$I$44))/1000+$G$25:$G$44/10000,0),COLUMNS($A$1:C2))</f>
        <v>15</v>
      </c>
      <c r="E4" s="6">
        <f t="array" ref="E4">INDEX($B$25:$J$44,MATCH(LARGE($J$25:$J$44+($I$25:$I$44+MIN($I$25:$I$44))/1000+$G$25:$G$44/10000,ROWS($A$1:D2)),$J$25:$J$44+($I$25:$I$44+MIN($I$25:$I$44))/1000+$G$25:$G$44/10000,0),COLUMNS($A$1:D2))</f>
        <v>2</v>
      </c>
      <c r="F4" s="6">
        <f t="array" ref="F4">INDEX($B$25:$J$44,MATCH(LARGE($J$25:$J$44+($I$25:$I$44+MIN($I$25:$I$44))/1000+$G$25:$G$44/10000,ROWS($A$1:E2)),$J$25:$J$44+($I$25:$I$44+MIN($I$25:$I$44))/1000+$G$25:$G$44/10000,0),COLUMNS($A$1:E2))</f>
        <v>4</v>
      </c>
      <c r="G4" s="6">
        <f t="array" ref="G4">INDEX($B$25:$J$44,MATCH(LARGE($J$25:$J$44+($I$25:$I$44+MIN($I$25:$I$44))/1000+$G$25:$G$44/10000,ROWS($A$1:F2)),$J$25:$J$44+($I$25:$I$44+MIN($I$25:$I$44))/1000+$G$25:$G$44/10000,0),COLUMNS($A$1:F2))</f>
        <v>59</v>
      </c>
      <c r="H4" s="6">
        <f t="array" ref="H4">INDEX($B$25:$J$44,MATCH(LARGE($J$25:$J$44+($I$25:$I$44+MIN($I$25:$I$44))/1000+$G$25:$G$44/10000,ROWS($A$1:G2)),$J$25:$J$44+($I$25:$I$44+MIN($I$25:$I$44))/1000+$G$25:$G$44/10000,0),COLUMNS($A$1:G2))</f>
        <v>23</v>
      </c>
      <c r="I4" s="6">
        <f t="array" ref="I4">INDEX($B$25:$J$44,MATCH(LARGE($J$25:$J$44+($I$25:$I$44+MIN($I$25:$I$44))/1000+$G$25:$G$44/10000,ROWS($A$1:H2)),$J$25:$J$44+($I$25:$I$44+MIN($I$25:$I$44))/1000+$G$25:$G$44/10000,0),COLUMNS($A$1:H2))</f>
        <v>36</v>
      </c>
      <c r="J4" s="6">
        <f t="array" ref="J4">INDEX($B$25:$J$44,MATCH(LARGE($J$25:$J$44+($I$25:$I$44+MIN($I$25:$I$44))/1000+$G$25:$G$44/10000,ROWS($A$1:I2)),$J$25:$J$44+($I$25:$I$44+MIN($I$25:$I$44))/1000+$G$25:$G$44/10000,0),COLUMNS($A$1:I2))</f>
        <v>47</v>
      </c>
      <c r="K4" s="2"/>
      <c r="L4" s="2"/>
      <c r="M4" s="2"/>
      <c r="N4" s="2"/>
      <c r="O4" s="2"/>
    </row>
    <row r="5" spans="2:16" x14ac:dyDescent="0.25">
      <c r="B5" s="6" t="str">
        <f t="array" ref="B5">INDEX($B$25:$J$44,MATCH(LARGE($J$25:$J$44+($I$25:$I$44+MIN($I$25:$I$44))/1000+$G$25:$G$44/10000,ROWS($A$1:A3)),$J$25:$J$44+($I$25:$I$44+MIN($I$25:$I$44))/1000+$G$25:$G$44/10000,0),COLUMNS($A$1:A3))</f>
        <v>Chelsea</v>
      </c>
      <c r="C5" s="6">
        <f t="array" ref="C5">INDEX($B$25:$J$44,MATCH(LARGE($J$25:$J$44+($I$25:$I$44+MIN($I$25:$I$44))/1000+$G$25:$G$44/10000,ROWS($A$1:B3)),$J$25:$J$44+($I$25:$I$44+MIN($I$25:$I$44))/1000+$G$25:$G$44/10000,0),COLUMNS($A$1:B3))</f>
        <v>21</v>
      </c>
      <c r="D5" s="6">
        <f t="array" ref="D5">INDEX($B$25:$J$44,MATCH(LARGE($J$25:$J$44+($I$25:$I$44+MIN($I$25:$I$44))/1000+$G$25:$G$44/10000,ROWS($A$1:C3)),$J$25:$J$44+($I$25:$I$44+MIN($I$25:$I$44))/1000+$G$25:$G$44/10000,0),COLUMNS($A$1:C3))</f>
        <v>14</v>
      </c>
      <c r="E5" s="6">
        <f t="array" ref="E5">INDEX($B$25:$J$44,MATCH(LARGE($J$25:$J$44+($I$25:$I$44+MIN($I$25:$I$44))/1000+$G$25:$G$44/10000,ROWS($A$1:D3)),$J$25:$J$44+($I$25:$I$44+MIN($I$25:$I$44))/1000+$G$25:$G$44/10000,0),COLUMNS($A$1:D3))</f>
        <v>4</v>
      </c>
      <c r="F5" s="6">
        <f t="array" ref="F5">INDEX($B$25:$J$44,MATCH(LARGE($J$25:$J$44+($I$25:$I$44+MIN($I$25:$I$44))/1000+$G$25:$G$44/10000,ROWS($A$1:E3)),$J$25:$J$44+($I$25:$I$44+MIN($I$25:$I$44))/1000+$G$25:$G$44/10000,0),COLUMNS($A$1:E3))</f>
        <v>3</v>
      </c>
      <c r="G5" s="6">
        <f t="array" ref="G5">INDEX($B$25:$J$44,MATCH(LARGE($J$25:$J$44+($I$25:$I$44+MIN($I$25:$I$44))/1000+$G$25:$G$44/10000,ROWS($A$1:F3)),$J$25:$J$44+($I$25:$I$44+MIN($I$25:$I$44))/1000+$G$25:$G$44/10000,0),COLUMNS($A$1:F3))</f>
        <v>40</v>
      </c>
      <c r="H5" s="6">
        <f t="array" ref="H5">INDEX($B$25:$J$44,MATCH(LARGE($J$25:$J$44+($I$25:$I$44+MIN($I$25:$I$44))/1000+$G$25:$G$44/10000,ROWS($A$1:G3)),$J$25:$J$44+($I$25:$I$44+MIN($I$25:$I$44))/1000+$G$25:$G$44/10000,0),COLUMNS($A$1:G3))</f>
        <v>19</v>
      </c>
      <c r="I5" s="6">
        <f t="array" ref="I5">INDEX($B$25:$J$44,MATCH(LARGE($J$25:$J$44+($I$25:$I$44+MIN($I$25:$I$44))/1000+$G$25:$G$44/10000,ROWS($A$1:H3)),$J$25:$J$44+($I$25:$I$44+MIN($I$25:$I$44))/1000+$G$25:$G$44/10000,0),COLUMNS($A$1:H3))</f>
        <v>21</v>
      </c>
      <c r="J5" s="6">
        <f t="array" ref="J5">INDEX($B$25:$J$44,MATCH(LARGE($J$25:$J$44+($I$25:$I$44+MIN($I$25:$I$44))/1000+$G$25:$G$44/10000,ROWS($A$1:I3)),$J$25:$J$44+($I$25:$I$44+MIN($I$25:$I$44))/1000+$G$25:$G$44/10000,0),COLUMNS($A$1:I3))</f>
        <v>46</v>
      </c>
      <c r="K5" s="2"/>
      <c r="L5" s="2"/>
      <c r="M5" s="2"/>
      <c r="N5" s="2"/>
      <c r="O5" s="2"/>
    </row>
    <row r="6" spans="2:16" x14ac:dyDescent="0.25">
      <c r="B6" s="6" t="str">
        <f t="array" ref="B6">INDEX($B$25:$J$44,MATCH(LARGE($J$25:$J$44+($I$25:$I$44+MIN($I$25:$I$44))/1000+$G$25:$G$44/10000,ROWS($A$1:A4)),$J$25:$J$44+($I$25:$I$44+MIN($I$25:$I$44))/1000+$G$25:$G$44/10000,0),COLUMNS($A$1:A4))</f>
        <v>Liverpool</v>
      </c>
      <c r="C6" s="6">
        <f t="array" ref="C6">INDEX($B$25:$J$44,MATCH(LARGE($J$25:$J$44+($I$25:$I$44+MIN($I$25:$I$44))/1000+$G$25:$G$44/10000,ROWS($A$1:B4)),$J$25:$J$44+($I$25:$I$44+MIN($I$25:$I$44))/1000+$G$25:$G$44/10000,0),COLUMNS($A$1:B4))</f>
        <v>21</v>
      </c>
      <c r="D6" s="6">
        <f t="array" ref="D6">INDEX($B$25:$J$44,MATCH(LARGE($J$25:$J$44+($I$25:$I$44+MIN($I$25:$I$44))/1000+$G$25:$G$44/10000,ROWS($A$1:C4)),$J$25:$J$44+($I$25:$I$44+MIN($I$25:$I$44))/1000+$G$25:$G$44/10000,0),COLUMNS($A$1:C4))</f>
        <v>13</v>
      </c>
      <c r="E6" s="6">
        <f t="array" ref="E6">INDEX($B$25:$J$44,MATCH(LARGE($J$25:$J$44+($I$25:$I$44+MIN($I$25:$I$44))/1000+$G$25:$G$44/10000,ROWS($A$1:D4)),$J$25:$J$44+($I$25:$I$44+MIN($I$25:$I$44))/1000+$G$25:$G$44/10000,0),COLUMNS($A$1:D4))</f>
        <v>3</v>
      </c>
      <c r="F6" s="6">
        <f t="array" ref="F6">INDEX($B$25:$J$44,MATCH(LARGE($J$25:$J$44+($I$25:$I$44+MIN($I$25:$I$44))/1000+$G$25:$G$44/10000,ROWS($A$1:E4)),$J$25:$J$44+($I$25:$I$44+MIN($I$25:$I$44))/1000+$G$25:$G$44/10000,0),COLUMNS($A$1:E4))</f>
        <v>5</v>
      </c>
      <c r="G6" s="6">
        <f t="array" ref="G6">INDEX($B$25:$J$44,MATCH(LARGE($J$25:$J$44+($I$25:$I$44+MIN($I$25:$I$44))/1000+$G$25:$G$44/10000,ROWS($A$1:F4)),$J$25:$J$44+($I$25:$I$44+MIN($I$25:$I$44))/1000+$G$25:$G$44/10000,0),COLUMNS($A$1:F4))</f>
        <v>51</v>
      </c>
      <c r="H6" s="6">
        <f t="array" ref="H6">INDEX($B$25:$J$44,MATCH(LARGE($J$25:$J$44+($I$25:$I$44+MIN($I$25:$I$44))/1000+$G$25:$G$44/10000,ROWS($A$1:G4)),$J$25:$J$44+($I$25:$I$44+MIN($I$25:$I$44))/1000+$G$25:$G$44/10000,0),COLUMNS($A$1:G4))</f>
        <v>26</v>
      </c>
      <c r="I6" s="6">
        <f t="array" ref="I6">INDEX($B$25:$J$44,MATCH(LARGE($J$25:$J$44+($I$25:$I$44+MIN($I$25:$I$44))/1000+$G$25:$G$44/10000,ROWS($A$1:H4)),$J$25:$J$44+($I$25:$I$44+MIN($I$25:$I$44))/1000+$G$25:$G$44/10000,0),COLUMNS($A$1:H4))</f>
        <v>25</v>
      </c>
      <c r="J6" s="6">
        <f t="array" ref="J6">INDEX($B$25:$J$44,MATCH(LARGE($J$25:$J$44+($I$25:$I$44+MIN($I$25:$I$44))/1000+$G$25:$G$44/10000,ROWS($A$1:I4)),$J$25:$J$44+($I$25:$I$44+MIN($I$25:$I$44))/1000+$G$25:$G$44/10000,0),COLUMNS($A$1:I4))</f>
        <v>42</v>
      </c>
      <c r="K6" s="2"/>
      <c r="L6" s="2"/>
      <c r="M6" s="2"/>
      <c r="N6" s="2"/>
      <c r="O6" s="2"/>
    </row>
    <row r="7" spans="2:16" x14ac:dyDescent="0.25">
      <c r="B7" s="6" t="str">
        <f t="array" ref="B7">INDEX($B$25:$J$44,MATCH(LARGE($J$25:$J$44+($I$25:$I$44+MIN($I$25:$I$44))/1000+$G$25:$G$44/10000,ROWS($A$1:A5)),$J$25:$J$44+($I$25:$I$44+MIN($I$25:$I$44))/1000+$G$25:$G$44/10000,0),COLUMNS($A$1:A5))</f>
        <v>Everton</v>
      </c>
      <c r="C7" s="6">
        <f t="array" ref="C7">INDEX($B$25:$J$44,MATCH(LARGE($J$25:$J$44+($I$25:$I$44+MIN($I$25:$I$44))/1000+$G$25:$G$44/10000,ROWS($A$1:B5)),$J$25:$J$44+($I$25:$I$44+MIN($I$25:$I$44))/1000+$G$25:$G$44/10000,0),COLUMNS($A$1:B5))</f>
        <v>21</v>
      </c>
      <c r="D7" s="6">
        <f t="array" ref="D7">INDEX($B$25:$J$44,MATCH(LARGE($J$25:$J$44+($I$25:$I$44+MIN($I$25:$I$44))/1000+$G$25:$G$44/10000,ROWS($A$1:C5)),$J$25:$J$44+($I$25:$I$44+MIN($I$25:$I$44))/1000+$G$25:$G$44/10000,0),COLUMNS($A$1:C5))</f>
        <v>11</v>
      </c>
      <c r="E7" s="6">
        <f t="array" ref="E7">INDEX($B$25:$J$44,MATCH(LARGE($J$25:$J$44+($I$25:$I$44+MIN($I$25:$I$44))/1000+$G$25:$G$44/10000,ROWS($A$1:D5)),$J$25:$J$44+($I$25:$I$44+MIN($I$25:$I$44))/1000+$G$25:$G$44/10000,0),COLUMNS($A$1:D5))</f>
        <v>8</v>
      </c>
      <c r="F7" s="6">
        <f t="array" ref="F7">INDEX($B$25:$J$44,MATCH(LARGE($J$25:$J$44+($I$25:$I$44+MIN($I$25:$I$44))/1000+$G$25:$G$44/10000,ROWS($A$1:E5)),$J$25:$J$44+($I$25:$I$44+MIN($I$25:$I$44))/1000+$G$25:$G$44/10000,0),COLUMNS($A$1:E5))</f>
        <v>2</v>
      </c>
      <c r="G7" s="6">
        <f t="array" ref="G7">INDEX($B$25:$J$44,MATCH(LARGE($J$25:$J$44+($I$25:$I$44+MIN($I$25:$I$44))/1000+$G$25:$G$44/10000,ROWS($A$1:F5)),$J$25:$J$44+($I$25:$I$44+MIN($I$25:$I$44))/1000+$G$25:$G$44/10000,0),COLUMNS($A$1:F5))</f>
        <v>34</v>
      </c>
      <c r="H7" s="6">
        <f t="array" ref="H7">INDEX($B$25:$J$44,MATCH(LARGE($J$25:$J$44+($I$25:$I$44+MIN($I$25:$I$44))/1000+$G$25:$G$44/10000,ROWS($A$1:G5)),$J$25:$J$44+($I$25:$I$44+MIN($I$25:$I$44))/1000+$G$25:$G$44/10000,0),COLUMNS($A$1:G5))</f>
        <v>19</v>
      </c>
      <c r="I7" s="6">
        <f t="array" ref="I7">INDEX($B$25:$J$44,MATCH(LARGE($J$25:$J$44+($I$25:$I$44+MIN($I$25:$I$44))/1000+$G$25:$G$44/10000,ROWS($A$1:H5)),$J$25:$J$44+($I$25:$I$44+MIN($I$25:$I$44))/1000+$G$25:$G$44/10000,0),COLUMNS($A$1:H5))</f>
        <v>15</v>
      </c>
      <c r="J7" s="6">
        <f t="array" ref="J7">INDEX($B$25:$J$44,MATCH(LARGE($J$25:$J$44+($I$25:$I$44+MIN($I$25:$I$44))/1000+$G$25:$G$44/10000,ROWS($A$1:I5)),$J$25:$J$44+($I$25:$I$44+MIN($I$25:$I$44))/1000+$G$25:$G$44/10000,0),COLUMNS($A$1:I5))</f>
        <v>41</v>
      </c>
      <c r="K7" s="2"/>
      <c r="L7" s="2"/>
      <c r="M7" s="2"/>
      <c r="N7" s="2"/>
      <c r="O7" s="2"/>
    </row>
    <row r="8" spans="2:16" x14ac:dyDescent="0.25">
      <c r="B8" s="6" t="str">
        <f t="array" ref="B8">INDEX($B$25:$J$44,MATCH(LARGE($J$25:$J$44+($I$25:$I$44+MIN($I$25:$I$44))/1000+$G$25:$G$44/10000,ROWS($A$1:A6)),$J$25:$J$44+($I$25:$I$44+MIN($I$25:$I$44))/1000+$G$25:$G$44/10000,0),COLUMNS($A$1:A6))</f>
        <v>Tottenham</v>
      </c>
      <c r="C8" s="6">
        <f t="array" ref="C8">INDEX($B$25:$J$44,MATCH(LARGE($J$25:$J$44+($I$25:$I$44+MIN($I$25:$I$44))/1000+$G$25:$G$44/10000,ROWS($A$1:B6)),$J$25:$J$44+($I$25:$I$44+MIN($I$25:$I$44))/1000+$G$25:$G$44/10000,0),COLUMNS($A$1:B6))</f>
        <v>21</v>
      </c>
      <c r="D8" s="6">
        <f t="array" ref="D8">INDEX($B$25:$J$44,MATCH(LARGE($J$25:$J$44+($I$25:$I$44+MIN($I$25:$I$44))/1000+$G$25:$G$44/10000,ROWS($A$1:C6)),$J$25:$J$44+($I$25:$I$44+MIN($I$25:$I$44))/1000+$G$25:$G$44/10000,0),COLUMNS($A$1:C6))</f>
        <v>12</v>
      </c>
      <c r="E8" s="6">
        <f t="array" ref="E8">INDEX($B$25:$J$44,MATCH(LARGE($J$25:$J$44+($I$25:$I$44+MIN($I$25:$I$44))/1000+$G$25:$G$44/10000,ROWS($A$1:D6)),$J$25:$J$44+($I$25:$I$44+MIN($I$25:$I$44))/1000+$G$25:$G$44/10000,0),COLUMNS($A$1:D6))</f>
        <v>4</v>
      </c>
      <c r="F8" s="6">
        <f t="array" ref="F8">INDEX($B$25:$J$44,MATCH(LARGE($J$25:$J$44+($I$25:$I$44+MIN($I$25:$I$44))/1000+$G$25:$G$44/10000,ROWS($A$1:E6)),$J$25:$J$44+($I$25:$I$44+MIN($I$25:$I$44))/1000+$G$25:$G$44/10000,0),COLUMNS($A$1:E6))</f>
        <v>5</v>
      </c>
      <c r="G8" s="6">
        <f t="array" ref="G8">INDEX($B$25:$J$44,MATCH(LARGE($J$25:$J$44+($I$25:$I$44+MIN($I$25:$I$44))/1000+$G$25:$G$44/10000,ROWS($A$1:F6)),$J$25:$J$44+($I$25:$I$44+MIN($I$25:$I$44))/1000+$G$25:$G$44/10000,0),COLUMNS($A$1:F6))</f>
        <v>26</v>
      </c>
      <c r="H8" s="6">
        <f t="array" ref="H8">INDEX($B$25:$J$44,MATCH(LARGE($J$25:$J$44+($I$25:$I$44+MIN($I$25:$I$44))/1000+$G$25:$G$44/10000,ROWS($A$1:G6)),$J$25:$J$44+($I$25:$I$44+MIN($I$25:$I$44))/1000+$G$25:$G$44/10000,0),COLUMNS($A$1:G6))</f>
        <v>25</v>
      </c>
      <c r="I8" s="6">
        <f t="array" ref="I8">INDEX($B$25:$J$44,MATCH(LARGE($J$25:$J$44+($I$25:$I$44+MIN($I$25:$I$44))/1000+$G$25:$G$44/10000,ROWS($A$1:H6)),$J$25:$J$44+($I$25:$I$44+MIN($I$25:$I$44))/1000+$G$25:$G$44/10000,0),COLUMNS($A$1:H6))</f>
        <v>1</v>
      </c>
      <c r="J8" s="6">
        <f t="array" ref="J8">INDEX($B$25:$J$44,MATCH(LARGE($J$25:$J$44+($I$25:$I$44+MIN($I$25:$I$44))/1000+$G$25:$G$44/10000,ROWS($A$1:I6)),$J$25:$J$44+($I$25:$I$44+MIN($I$25:$I$44))/1000+$G$25:$G$44/10000,0),COLUMNS($A$1:I6))</f>
        <v>40</v>
      </c>
      <c r="K8" s="2"/>
      <c r="L8" s="2"/>
      <c r="M8" s="2"/>
      <c r="N8" s="2"/>
      <c r="O8" s="2"/>
    </row>
    <row r="9" spans="2:16" x14ac:dyDescent="0.25">
      <c r="B9" s="6" t="str">
        <f t="array" ref="B9">INDEX($B$25:$J$44,MATCH(LARGE($J$25:$J$44+($I$25:$I$44+MIN($I$25:$I$44))/1000+$G$25:$G$44/10000,ROWS($A$1:A7)),$J$25:$J$44+($I$25:$I$44+MIN($I$25:$I$44))/1000+$G$25:$G$44/10000,0),COLUMNS($A$1:A7))</f>
        <v>Manchester U</v>
      </c>
      <c r="C9" s="6">
        <f t="array" ref="C9">INDEX($B$25:$J$44,MATCH(LARGE($J$25:$J$44+($I$25:$I$44+MIN($I$25:$I$44))/1000+$G$25:$G$44/10000,ROWS($A$1:B7)),$J$25:$J$44+($I$25:$I$44+MIN($I$25:$I$44))/1000+$G$25:$G$44/10000,0),COLUMNS($A$1:B7))</f>
        <v>21</v>
      </c>
      <c r="D9" s="6">
        <f t="array" ref="D9">INDEX($B$25:$J$44,MATCH(LARGE($J$25:$J$44+($I$25:$I$44+MIN($I$25:$I$44))/1000+$G$25:$G$44/10000,ROWS($A$1:C7)),$J$25:$J$44+($I$25:$I$44+MIN($I$25:$I$44))/1000+$G$25:$G$44/10000,0),COLUMNS($A$1:C7))</f>
        <v>11</v>
      </c>
      <c r="E9" s="6">
        <f t="array" ref="E9">INDEX($B$25:$J$44,MATCH(LARGE($J$25:$J$44+($I$25:$I$44+MIN($I$25:$I$44))/1000+$G$25:$G$44/10000,ROWS($A$1:D7)),$J$25:$J$44+($I$25:$I$44+MIN($I$25:$I$44))/1000+$G$25:$G$44/10000,0),COLUMNS($A$1:D7))</f>
        <v>4</v>
      </c>
      <c r="F9" s="6">
        <f t="array" ref="F9">INDEX($B$25:$J$44,MATCH(LARGE($J$25:$J$44+($I$25:$I$44+MIN($I$25:$I$44))/1000+$G$25:$G$44/10000,ROWS($A$1:E7)),$J$25:$J$44+($I$25:$I$44+MIN($I$25:$I$44))/1000+$G$25:$G$44/10000,0),COLUMNS($A$1:E7))</f>
        <v>6</v>
      </c>
      <c r="G9" s="6">
        <f t="array" ref="G9">INDEX($B$25:$J$44,MATCH(LARGE($J$25:$J$44+($I$25:$I$44+MIN($I$25:$I$44))/1000+$G$25:$G$44/10000,ROWS($A$1:F7)),$J$25:$J$44+($I$25:$I$44+MIN($I$25:$I$44))/1000+$G$25:$G$44/10000,0),COLUMNS($A$1:F7))</f>
        <v>35</v>
      </c>
      <c r="H9" s="6">
        <f t="array" ref="H9">INDEX($B$25:$J$44,MATCH(LARGE($J$25:$J$44+($I$25:$I$44+MIN($I$25:$I$44))/1000+$G$25:$G$44/10000,ROWS($A$1:G7)),$J$25:$J$44+($I$25:$I$44+MIN($I$25:$I$44))/1000+$G$25:$G$44/10000,0),COLUMNS($A$1:G7))</f>
        <v>24</v>
      </c>
      <c r="I9" s="6">
        <f t="array" ref="I9">INDEX($B$25:$J$44,MATCH(LARGE($J$25:$J$44+($I$25:$I$44+MIN($I$25:$I$44))/1000+$G$25:$G$44/10000,ROWS($A$1:H7)),$J$25:$J$44+($I$25:$I$44+MIN($I$25:$I$44))/1000+$G$25:$G$44/10000,0),COLUMNS($A$1:H7))</f>
        <v>11</v>
      </c>
      <c r="J9" s="6">
        <f t="array" ref="J9">INDEX($B$25:$J$44,MATCH(LARGE($J$25:$J$44+($I$25:$I$44+MIN($I$25:$I$44))/1000+$G$25:$G$44/10000,ROWS($A$1:I7)),$J$25:$J$44+($I$25:$I$44+MIN($I$25:$I$44))/1000+$G$25:$G$44/10000,0),COLUMNS($A$1:I7))</f>
        <v>37</v>
      </c>
      <c r="K9" s="2"/>
      <c r="L9" s="2"/>
      <c r="M9" s="2"/>
      <c r="N9" s="2"/>
      <c r="O9" s="2"/>
    </row>
    <row r="10" spans="2:16" x14ac:dyDescent="0.25">
      <c r="B10" s="6" t="str">
        <f t="array" ref="B10">INDEX($B$25:$J$44,MATCH(LARGE($J$25:$J$44+($I$25:$I$44+MIN($I$25:$I$44))/1000+$G$25:$G$44/10000,ROWS($A$1:A8)),$J$25:$J$44+($I$25:$I$44+MIN($I$25:$I$44))/1000+$G$25:$G$44/10000,0),COLUMNS($A$1:A8))</f>
        <v>Newcastle</v>
      </c>
      <c r="C10" s="6">
        <f t="array" ref="C10">INDEX($B$25:$J$44,MATCH(LARGE($J$25:$J$44+($I$25:$I$44+MIN($I$25:$I$44))/1000+$G$25:$G$44/10000,ROWS($A$1:B8)),$J$25:$J$44+($I$25:$I$44+MIN($I$25:$I$44))/1000+$G$25:$G$44/10000,0),COLUMNS($A$1:B8))</f>
        <v>21</v>
      </c>
      <c r="D10" s="6">
        <f t="array" ref="D10">INDEX($B$25:$J$44,MATCH(LARGE($J$25:$J$44+($I$25:$I$44+MIN($I$25:$I$44))/1000+$G$25:$G$44/10000,ROWS($A$1:C8)),$J$25:$J$44+($I$25:$I$44+MIN($I$25:$I$44))/1000+$G$25:$G$44/10000,0),COLUMNS($A$1:C8))</f>
        <v>10</v>
      </c>
      <c r="E10" s="6">
        <f t="array" ref="E10">INDEX($B$25:$J$44,MATCH(LARGE($J$25:$J$44+($I$25:$I$44+MIN($I$25:$I$44))/1000+$G$25:$G$44/10000,ROWS($A$1:D8)),$J$25:$J$44+($I$25:$I$44+MIN($I$25:$I$44))/1000+$G$25:$G$44/10000,0),COLUMNS($A$1:D8))</f>
        <v>3</v>
      </c>
      <c r="F10" s="6">
        <f t="array" ref="F10">INDEX($B$25:$J$44,MATCH(LARGE($J$25:$J$44+($I$25:$I$44+MIN($I$25:$I$44))/1000+$G$25:$G$44/10000,ROWS($A$1:E8)),$J$25:$J$44+($I$25:$I$44+MIN($I$25:$I$44))/1000+$G$25:$G$44/10000,0),COLUMNS($A$1:E8))</f>
        <v>8</v>
      </c>
      <c r="G10" s="6">
        <f t="array" ref="G10">INDEX($B$25:$J$44,MATCH(LARGE($J$25:$J$44+($I$25:$I$44+MIN($I$25:$I$44))/1000+$G$25:$G$44/10000,ROWS($A$1:F8)),$J$25:$J$44+($I$25:$I$44+MIN($I$25:$I$44))/1000+$G$25:$G$44/10000,0),COLUMNS($A$1:F8))</f>
        <v>29</v>
      </c>
      <c r="H10" s="6">
        <f t="array" ref="H10">INDEX($B$25:$J$44,MATCH(LARGE($J$25:$J$44+($I$25:$I$44+MIN($I$25:$I$44))/1000+$G$25:$G$44/10000,ROWS($A$1:G8)),$J$25:$J$44+($I$25:$I$44+MIN($I$25:$I$44))/1000+$G$25:$G$44/10000,0),COLUMNS($A$1:G8))</f>
        <v>27</v>
      </c>
      <c r="I10" s="6">
        <f t="array" ref="I10">INDEX($B$25:$J$44,MATCH(LARGE($J$25:$J$44+($I$25:$I$44+MIN($I$25:$I$44))/1000+$G$25:$G$44/10000,ROWS($A$1:H8)),$J$25:$J$44+($I$25:$I$44+MIN($I$25:$I$44))/1000+$G$25:$G$44/10000,0),COLUMNS($A$1:H8))</f>
        <v>2</v>
      </c>
      <c r="J10" s="6">
        <f t="array" ref="J10">INDEX($B$25:$J$44,MATCH(LARGE($J$25:$J$44+($I$25:$I$44+MIN($I$25:$I$44))/1000+$G$25:$G$44/10000,ROWS($A$1:I8)),$J$25:$J$44+($I$25:$I$44+MIN($I$25:$I$44))/1000+$G$25:$G$44/10000,0),COLUMNS($A$1:I8))</f>
        <v>33</v>
      </c>
      <c r="K10" s="2"/>
      <c r="L10" s="2"/>
      <c r="M10" s="2"/>
      <c r="N10" s="2"/>
      <c r="O10" s="2"/>
    </row>
    <row r="11" spans="2:16" x14ac:dyDescent="0.25">
      <c r="B11" s="6" t="str">
        <f t="array" ref="B11">INDEX($B$25:$J$44,MATCH(LARGE($J$25:$J$44+($I$25:$I$44+MIN($I$25:$I$44))/1000+$G$25:$G$44/10000,ROWS($A$1:A9)),$J$25:$J$44+($I$25:$I$44+MIN($I$25:$I$44))/1000+$G$25:$G$44/10000,0),COLUMNS($A$1:A9))</f>
        <v>Southampton</v>
      </c>
      <c r="C11" s="6">
        <f t="array" ref="C11">INDEX($B$25:$J$44,MATCH(LARGE($J$25:$J$44+($I$25:$I$44+MIN($I$25:$I$44))/1000+$G$25:$G$44/10000,ROWS($A$1:B9)),$J$25:$J$44+($I$25:$I$44+MIN($I$25:$I$44))/1000+$G$25:$G$44/10000,0),COLUMNS($A$1:B9))</f>
        <v>21</v>
      </c>
      <c r="D11" s="6">
        <f t="array" ref="D11">INDEX($B$25:$J$44,MATCH(LARGE($J$25:$J$44+($I$25:$I$44+MIN($I$25:$I$44))/1000+$G$25:$G$44/10000,ROWS($A$1:C9)),$J$25:$J$44+($I$25:$I$44+MIN($I$25:$I$44))/1000+$G$25:$G$44/10000,0),COLUMNS($A$1:C9))</f>
        <v>8</v>
      </c>
      <c r="E11" s="6">
        <f t="array" ref="E11">INDEX($B$25:$J$44,MATCH(LARGE($J$25:$J$44+($I$25:$I$44+MIN($I$25:$I$44))/1000+$G$25:$G$44/10000,ROWS($A$1:D9)),$J$25:$J$44+($I$25:$I$44+MIN($I$25:$I$44))/1000+$G$25:$G$44/10000,0),COLUMNS($A$1:D9))</f>
        <v>6</v>
      </c>
      <c r="F11" s="6">
        <f t="array" ref="F11">INDEX($B$25:$J$44,MATCH(LARGE($J$25:$J$44+($I$25:$I$44+MIN($I$25:$I$44))/1000+$G$25:$G$44/10000,ROWS($A$1:E9)),$J$25:$J$44+($I$25:$I$44+MIN($I$25:$I$44))/1000+$G$25:$G$44/10000,0),COLUMNS($A$1:E9))</f>
        <v>7</v>
      </c>
      <c r="G11" s="6">
        <f t="array" ref="G11">INDEX($B$25:$J$44,MATCH(LARGE($J$25:$J$44+($I$25:$I$44+MIN($I$25:$I$44))/1000+$G$25:$G$44/10000,ROWS($A$1:F9)),$J$25:$J$44+($I$25:$I$44+MIN($I$25:$I$44))/1000+$G$25:$G$44/10000,0),COLUMNS($A$1:F9))</f>
        <v>27</v>
      </c>
      <c r="H11" s="6">
        <f t="array" ref="H11">INDEX($B$25:$J$44,MATCH(LARGE($J$25:$J$44+($I$25:$I$44+MIN($I$25:$I$44))/1000+$G$25:$G$44/10000,ROWS($A$1:G9)),$J$25:$J$44+($I$25:$I$44+MIN($I$25:$I$44))/1000+$G$25:$G$44/10000,0),COLUMNS($A$1:G9))</f>
        <v>23</v>
      </c>
      <c r="I11" s="6">
        <f t="array" ref="I11">INDEX($B$25:$J$44,MATCH(LARGE($J$25:$J$44+($I$25:$I$44+MIN($I$25:$I$44))/1000+$G$25:$G$44/10000,ROWS($A$1:H9)),$J$25:$J$44+($I$25:$I$44+MIN($I$25:$I$44))/1000+$G$25:$G$44/10000,0),COLUMNS($A$1:H9))</f>
        <v>4</v>
      </c>
      <c r="J11" s="6">
        <f t="array" ref="J11">INDEX($B$25:$J$44,MATCH(LARGE($J$25:$J$44+($I$25:$I$44+MIN($I$25:$I$44))/1000+$G$25:$G$44/10000,ROWS($A$1:I9)),$J$25:$J$44+($I$25:$I$44+MIN($I$25:$I$44))/1000+$G$25:$G$44/10000,0),COLUMNS($A$1:I9))</f>
        <v>30</v>
      </c>
      <c r="K11" s="2"/>
      <c r="L11" s="2"/>
      <c r="M11" s="2"/>
      <c r="N11" s="2"/>
      <c r="O11" s="2"/>
    </row>
    <row r="12" spans="2:16" x14ac:dyDescent="0.25">
      <c r="B12" s="6" t="str">
        <f t="array" ref="B12">INDEX($B$25:$J$44,MATCH(LARGE($J$25:$J$44+($I$25:$I$44+MIN($I$25:$I$44))/1000+$G$25:$G$44/10000,ROWS($A$1:A10)),$J$25:$J$44+($I$25:$I$44+MIN($I$25:$I$44))/1000+$G$25:$G$44/10000,0),COLUMNS($A$1:A10))</f>
        <v>Hull City</v>
      </c>
      <c r="C12" s="6">
        <f t="array" ref="C12">INDEX($B$25:$J$44,MATCH(LARGE($J$25:$J$44+($I$25:$I$44+MIN($I$25:$I$44))/1000+$G$25:$G$44/10000,ROWS($A$1:B10)),$J$25:$J$44+($I$25:$I$44+MIN($I$25:$I$44))/1000+$G$25:$G$44/10000,0),COLUMNS($A$1:B10))</f>
        <v>21</v>
      </c>
      <c r="D12" s="6">
        <f t="array" ref="D12">INDEX($B$25:$J$44,MATCH(LARGE($J$25:$J$44+($I$25:$I$44+MIN($I$25:$I$44))/1000+$G$25:$G$44/10000,ROWS($A$1:C10)),$J$25:$J$44+($I$25:$I$44+MIN($I$25:$I$44))/1000+$G$25:$G$44/10000,0),COLUMNS($A$1:C10))</f>
        <v>6</v>
      </c>
      <c r="E12" s="6">
        <f t="array" ref="E12">INDEX($B$25:$J$44,MATCH(LARGE($J$25:$J$44+($I$25:$I$44+MIN($I$25:$I$44))/1000+$G$25:$G$44/10000,ROWS($A$1:D10)),$J$25:$J$44+($I$25:$I$44+MIN($I$25:$I$44))/1000+$G$25:$G$44/10000,0),COLUMNS($A$1:D10))</f>
        <v>5</v>
      </c>
      <c r="F12" s="6">
        <f t="array" ref="F12">INDEX($B$25:$J$44,MATCH(LARGE($J$25:$J$44+($I$25:$I$44+MIN($I$25:$I$44))/1000+$G$25:$G$44/10000,ROWS($A$1:E10)),$J$25:$J$44+($I$25:$I$44+MIN($I$25:$I$44))/1000+$G$25:$G$44/10000,0),COLUMNS($A$1:E10))</f>
        <v>10</v>
      </c>
      <c r="G12" s="6">
        <f t="array" ref="G12">INDEX($B$25:$J$44,MATCH(LARGE($J$25:$J$44+($I$25:$I$44+MIN($I$25:$I$44))/1000+$G$25:$G$44/10000,ROWS($A$1:F10)),$J$25:$J$44+($I$25:$I$44+MIN($I$25:$I$44))/1000+$G$25:$G$44/10000,0),COLUMNS($A$1:F10))</f>
        <v>22</v>
      </c>
      <c r="H12" s="6">
        <f t="array" ref="H12">INDEX($B$25:$J$44,MATCH(LARGE($J$25:$J$44+($I$25:$I$44+MIN($I$25:$I$44))/1000+$G$25:$G$44/10000,ROWS($A$1:G10)),$J$25:$J$44+($I$25:$I$44+MIN($I$25:$I$44))/1000+$G$25:$G$44/10000,0),COLUMNS($A$1:G10))</f>
        <v>27</v>
      </c>
      <c r="I12" s="6">
        <f t="array" ref="I12">INDEX($B$25:$J$44,MATCH(LARGE($J$25:$J$44+($I$25:$I$44+MIN($I$25:$I$44))/1000+$G$25:$G$44/10000,ROWS($A$1:H10)),$J$25:$J$44+($I$25:$I$44+MIN($I$25:$I$44))/1000+$G$25:$G$44/10000,0),COLUMNS($A$1:H10))</f>
        <v>-5</v>
      </c>
      <c r="J12" s="6">
        <f t="array" ref="J12">INDEX($B$25:$J$44,MATCH(LARGE($J$25:$J$44+($I$25:$I$44+MIN($I$25:$I$44))/1000+$G$25:$G$44/10000,ROWS($A$1:I10)),$J$25:$J$44+($I$25:$I$44+MIN($I$25:$I$44))/1000+$G$25:$G$44/10000,0),COLUMNS($A$1:I10))</f>
        <v>23</v>
      </c>
      <c r="K12" s="2"/>
      <c r="L12" s="2"/>
      <c r="M12" s="2"/>
      <c r="N12" s="2"/>
      <c r="O12" s="2"/>
    </row>
    <row r="13" spans="2:16" x14ac:dyDescent="0.25">
      <c r="B13" s="6" t="str">
        <f t="array" ref="B13">INDEX($B$25:$J$44,MATCH(LARGE($J$25:$J$44+($I$25:$I$44+MIN($I$25:$I$44))/1000+$G$25:$G$44/10000,ROWS($A$1:A11)),$J$25:$J$44+($I$25:$I$44+MIN($I$25:$I$44))/1000+$G$25:$G$44/10000,0),COLUMNS($A$1:A11))</f>
        <v>Aston Villa</v>
      </c>
      <c r="C13" s="6">
        <f t="array" ref="C13">INDEX($B$25:$J$44,MATCH(LARGE($J$25:$J$44+($I$25:$I$44+MIN($I$25:$I$44))/1000+$G$25:$G$44/10000,ROWS($A$1:B11)),$J$25:$J$44+($I$25:$I$44+MIN($I$25:$I$44))/1000+$G$25:$G$44/10000,0),COLUMNS($A$1:B11))</f>
        <v>21</v>
      </c>
      <c r="D13" s="6">
        <f t="array" ref="D13">INDEX($B$25:$J$44,MATCH(LARGE($J$25:$J$44+($I$25:$I$44+MIN($I$25:$I$44))/1000+$G$25:$G$44/10000,ROWS($A$1:C11)),$J$25:$J$44+($I$25:$I$44+MIN($I$25:$I$44))/1000+$G$25:$G$44/10000,0),COLUMNS($A$1:C11))</f>
        <v>6</v>
      </c>
      <c r="E13" s="6">
        <f t="array" ref="E13">INDEX($B$25:$J$44,MATCH(LARGE($J$25:$J$44+($I$25:$I$44+MIN($I$25:$I$44))/1000+$G$25:$G$44/10000,ROWS($A$1:D11)),$J$25:$J$44+($I$25:$I$44+MIN($I$25:$I$44))/1000+$G$25:$G$44/10000,0),COLUMNS($A$1:D11))</f>
        <v>5</v>
      </c>
      <c r="F13" s="6">
        <f t="array" ref="F13">INDEX($B$25:$J$44,MATCH(LARGE($J$25:$J$44+($I$25:$I$44+MIN($I$25:$I$44))/1000+$G$25:$G$44/10000,ROWS($A$1:E11)),$J$25:$J$44+($I$25:$I$44+MIN($I$25:$I$44))/1000+$G$25:$G$44/10000,0),COLUMNS($A$1:E11))</f>
        <v>10</v>
      </c>
      <c r="G13" s="6">
        <f t="array" ref="G13">INDEX($B$25:$J$44,MATCH(LARGE($J$25:$J$44+($I$25:$I$44+MIN($I$25:$I$44))/1000+$G$25:$G$44/10000,ROWS($A$1:F11)),$J$25:$J$44+($I$25:$I$44+MIN($I$25:$I$44))/1000+$G$25:$G$44/10000,0),COLUMNS($A$1:F11))</f>
        <v>20</v>
      </c>
      <c r="H13" s="6">
        <f t="array" ref="H13">INDEX($B$25:$J$44,MATCH(LARGE($J$25:$J$44+($I$25:$I$44+MIN($I$25:$I$44))/1000+$G$25:$G$44/10000,ROWS($A$1:G11)),$J$25:$J$44+($I$25:$I$44+MIN($I$25:$I$44))/1000+$G$25:$G$44/10000,0),COLUMNS($A$1:G11))</f>
        <v>27</v>
      </c>
      <c r="I13" s="6">
        <f t="array" ref="I13">INDEX($B$25:$J$44,MATCH(LARGE($J$25:$J$44+($I$25:$I$44+MIN($I$25:$I$44))/1000+$G$25:$G$44/10000,ROWS($A$1:H11)),$J$25:$J$44+($I$25:$I$44+MIN($I$25:$I$44))/1000+$G$25:$G$44/10000,0),COLUMNS($A$1:H11))</f>
        <v>-7</v>
      </c>
      <c r="J13" s="6">
        <f t="array" ref="J13">INDEX($B$25:$J$44,MATCH(LARGE($J$25:$J$44+($I$25:$I$44+MIN($I$25:$I$44))/1000+$G$25:$G$44/10000,ROWS($A$1:I11)),$J$25:$J$44+($I$25:$I$44+MIN($I$25:$I$44))/1000+$G$25:$G$44/10000,0),COLUMNS($A$1:I11))</f>
        <v>23</v>
      </c>
      <c r="K13" s="2"/>
      <c r="L13" s="2"/>
      <c r="M13" s="2"/>
      <c r="N13" s="2"/>
      <c r="O13" s="2"/>
    </row>
    <row r="14" spans="2:16" x14ac:dyDescent="0.25">
      <c r="B14" s="6" t="str">
        <f t="array" ref="B14">INDEX($B$25:$J$44,MATCH(LARGE($J$25:$J$44+($I$25:$I$44+MIN($I$25:$I$44))/1000+$G$25:$G$44/10000,ROWS($A$1:A12)),$J$25:$J$44+($I$25:$I$44+MIN($I$25:$I$44))/1000+$G$25:$G$44/10000,0),COLUMNS($A$1:A12))</f>
        <v>Stoke</v>
      </c>
      <c r="C14" s="6">
        <f t="array" ref="C14">INDEX($B$25:$J$44,MATCH(LARGE($J$25:$J$44+($I$25:$I$44+MIN($I$25:$I$44))/1000+$G$25:$G$44/10000,ROWS($A$1:B12)),$J$25:$J$44+($I$25:$I$44+MIN($I$25:$I$44))/1000+$G$25:$G$44/10000,0),COLUMNS($A$1:B12))</f>
        <v>21</v>
      </c>
      <c r="D14" s="6">
        <f t="array" ref="D14">INDEX($B$25:$J$44,MATCH(LARGE($J$25:$J$44+($I$25:$I$44+MIN($I$25:$I$44))/1000+$G$25:$G$44/10000,ROWS($A$1:C12)),$J$25:$J$44+($I$25:$I$44+MIN($I$25:$I$44))/1000+$G$25:$G$44/10000,0),COLUMNS($A$1:C12))</f>
        <v>5</v>
      </c>
      <c r="E14" s="6">
        <f t="array" ref="E14">INDEX($B$25:$J$44,MATCH(LARGE($J$25:$J$44+($I$25:$I$44+MIN($I$25:$I$44))/1000+$G$25:$G$44/10000,ROWS($A$1:D12)),$J$25:$J$44+($I$25:$I$44+MIN($I$25:$I$44))/1000+$G$25:$G$44/10000,0),COLUMNS($A$1:D12))</f>
        <v>7</v>
      </c>
      <c r="F14" s="6">
        <f t="array" ref="F14">INDEX($B$25:$J$44,MATCH(LARGE($J$25:$J$44+($I$25:$I$44+MIN($I$25:$I$44))/1000+$G$25:$G$44/10000,ROWS($A$1:E12)),$J$25:$J$44+($I$25:$I$44+MIN($I$25:$I$44))/1000+$G$25:$G$44/10000,0),COLUMNS($A$1:E12))</f>
        <v>9</v>
      </c>
      <c r="G14" s="6">
        <f t="array" ref="G14">INDEX($B$25:$J$44,MATCH(LARGE($J$25:$J$44+($I$25:$I$44+MIN($I$25:$I$44))/1000+$G$25:$G$44/10000,ROWS($A$1:F12)),$J$25:$J$44+($I$25:$I$44+MIN($I$25:$I$44))/1000+$G$25:$G$44/10000,0),COLUMNS($A$1:F12))</f>
        <v>22</v>
      </c>
      <c r="H14" s="6">
        <f t="array" ref="H14">INDEX($B$25:$J$44,MATCH(LARGE($J$25:$J$44+($I$25:$I$44+MIN($I$25:$I$44))/1000+$G$25:$G$44/10000,ROWS($A$1:G12)),$J$25:$J$44+($I$25:$I$44+MIN($I$25:$I$44))/1000+$G$25:$G$44/10000,0),COLUMNS($A$1:G12))</f>
        <v>35</v>
      </c>
      <c r="I14" s="6">
        <f t="array" ref="I14">INDEX($B$25:$J$44,MATCH(LARGE($J$25:$J$44+($I$25:$I$44+MIN($I$25:$I$44))/1000+$G$25:$G$44/10000,ROWS($A$1:H12)),$J$25:$J$44+($I$25:$I$44+MIN($I$25:$I$44))/1000+$G$25:$G$44/10000,0),COLUMNS($A$1:H12))</f>
        <v>-13</v>
      </c>
      <c r="J14" s="6">
        <f t="array" ref="J14">INDEX($B$25:$J$44,MATCH(LARGE($J$25:$J$44+($I$25:$I$44+MIN($I$25:$I$44))/1000+$G$25:$G$44/10000,ROWS($A$1:I12)),$J$25:$J$44+($I$25:$I$44+MIN($I$25:$I$44))/1000+$G$25:$G$44/10000,0),COLUMNS($A$1:I12))</f>
        <v>22</v>
      </c>
      <c r="K14" s="2"/>
      <c r="L14" s="2"/>
      <c r="M14" s="2"/>
      <c r="N14" s="2"/>
      <c r="O14" s="2"/>
    </row>
    <row r="15" spans="2:16" x14ac:dyDescent="0.25">
      <c r="B15" s="6" t="str">
        <f t="array" ref="B15">INDEX($B$25:$J$44,MATCH(LARGE($J$25:$J$44+($I$25:$I$44+MIN($I$25:$I$44))/1000+$G$25:$G$44/10000,ROWS($A$1:A13)),$J$25:$J$44+($I$25:$I$44+MIN($I$25:$I$44))/1000+$G$25:$G$44/10000,0),COLUMNS($A$1:A13))</f>
        <v>Swansea</v>
      </c>
      <c r="C15" s="6">
        <f t="array" ref="C15">INDEX($B$25:$J$44,MATCH(LARGE($J$25:$J$44+($I$25:$I$44+MIN($I$25:$I$44))/1000+$G$25:$G$44/10000,ROWS($A$1:B13)),$J$25:$J$44+($I$25:$I$44+MIN($I$25:$I$44))/1000+$G$25:$G$44/10000,0),COLUMNS($A$1:B13))</f>
        <v>21</v>
      </c>
      <c r="D15" s="6">
        <f t="array" ref="D15">INDEX($B$25:$J$44,MATCH(LARGE($J$25:$J$44+($I$25:$I$44+MIN($I$25:$I$44))/1000+$G$25:$G$44/10000,ROWS($A$1:C13)),$J$25:$J$44+($I$25:$I$44+MIN($I$25:$I$44))/1000+$G$25:$G$44/10000,0),COLUMNS($A$1:C13))</f>
        <v>5</v>
      </c>
      <c r="E15" s="6">
        <f t="array" ref="E15">INDEX($B$25:$J$44,MATCH(LARGE($J$25:$J$44+($I$25:$I$44+MIN($I$25:$I$44))/1000+$G$25:$G$44/10000,ROWS($A$1:D13)),$J$25:$J$44+($I$25:$I$44+MIN($I$25:$I$44))/1000+$G$25:$G$44/10000,0),COLUMNS($A$1:D13))</f>
        <v>6</v>
      </c>
      <c r="F15" s="6">
        <f t="array" ref="F15">INDEX($B$25:$J$44,MATCH(LARGE($J$25:$J$44+($I$25:$I$44+MIN($I$25:$I$44))/1000+$G$25:$G$44/10000,ROWS($A$1:E13)),$J$25:$J$44+($I$25:$I$44+MIN($I$25:$I$44))/1000+$G$25:$G$44/10000,0),COLUMNS($A$1:E13))</f>
        <v>10</v>
      </c>
      <c r="G15" s="6">
        <f t="array" ref="G15">INDEX($B$25:$J$44,MATCH(LARGE($J$25:$J$44+($I$25:$I$44+MIN($I$25:$I$44))/1000+$G$25:$G$44/10000,ROWS($A$1:F13)),$J$25:$J$44+($I$25:$I$44+MIN($I$25:$I$44))/1000+$G$25:$G$44/10000,0),COLUMNS($A$1:F13))</f>
        <v>26</v>
      </c>
      <c r="H15" s="6">
        <f t="array" ref="H15">INDEX($B$25:$J$44,MATCH(LARGE($J$25:$J$44+($I$25:$I$44+MIN($I$25:$I$44))/1000+$G$25:$G$44/10000,ROWS($A$1:G13)),$J$25:$J$44+($I$25:$I$44+MIN($I$25:$I$44))/1000+$G$25:$G$44/10000,0),COLUMNS($A$1:G13))</f>
        <v>31</v>
      </c>
      <c r="I15" s="6">
        <f t="array" ref="I15">INDEX($B$25:$J$44,MATCH(LARGE($J$25:$J$44+($I$25:$I$44+MIN($I$25:$I$44))/1000+$G$25:$G$44/10000,ROWS($A$1:H13)),$J$25:$J$44+($I$25:$I$44+MIN($I$25:$I$44))/1000+$G$25:$G$44/10000,0),COLUMNS($A$1:H13))</f>
        <v>-5</v>
      </c>
      <c r="J15" s="6">
        <f t="array" ref="J15">INDEX($B$25:$J$44,MATCH(LARGE($J$25:$J$44+($I$25:$I$44+MIN($I$25:$I$44))/1000+$G$25:$G$44/10000,ROWS($A$1:I13)),$J$25:$J$44+($I$25:$I$44+MIN($I$25:$I$44))/1000+$G$25:$G$44/10000,0),COLUMNS($A$1:I13))</f>
        <v>21</v>
      </c>
      <c r="K15" s="2"/>
      <c r="L15" s="2"/>
      <c r="M15" s="2"/>
      <c r="N15" s="2"/>
      <c r="O15" s="2"/>
    </row>
    <row r="16" spans="2:16" x14ac:dyDescent="0.25">
      <c r="B16" s="6" t="str">
        <f t="array" ref="B16">INDEX($B$25:$J$44,MATCH(LARGE($J$25:$J$44+($I$25:$I$44+MIN($I$25:$I$44))/1000+$G$25:$G$44/10000,ROWS($A$1:A14)),$J$25:$J$44+($I$25:$I$44+MIN($I$25:$I$44))/1000+$G$25:$G$44/10000,0),COLUMNS($A$1:A14))</f>
        <v>WBA</v>
      </c>
      <c r="C16" s="6">
        <f t="array" ref="C16">INDEX($B$25:$J$44,MATCH(LARGE($J$25:$J$44+($I$25:$I$44+MIN($I$25:$I$44))/1000+$G$25:$G$44/10000,ROWS($A$1:B14)),$J$25:$J$44+($I$25:$I$44+MIN($I$25:$I$44))/1000+$G$25:$G$44/10000,0),COLUMNS($A$1:B14))</f>
        <v>21</v>
      </c>
      <c r="D16" s="6">
        <f t="array" ref="D16">INDEX($B$25:$J$44,MATCH(LARGE($J$25:$J$44+($I$25:$I$44+MIN($I$25:$I$44))/1000+$G$25:$G$44/10000,ROWS($A$1:C14)),$J$25:$J$44+($I$25:$I$44+MIN($I$25:$I$44))/1000+$G$25:$G$44/10000,0),COLUMNS($A$1:C14))</f>
        <v>4</v>
      </c>
      <c r="E16" s="6">
        <f t="array" ref="E16">INDEX($B$25:$J$44,MATCH(LARGE($J$25:$J$44+($I$25:$I$44+MIN($I$25:$I$44))/1000+$G$25:$G$44/10000,ROWS($A$1:D14)),$J$25:$J$44+($I$25:$I$44+MIN($I$25:$I$44))/1000+$G$25:$G$44/10000,0),COLUMNS($A$1:D14))</f>
        <v>9</v>
      </c>
      <c r="F16" s="6">
        <f t="array" ref="F16">INDEX($B$25:$J$44,MATCH(LARGE($J$25:$J$44+($I$25:$I$44+MIN($I$25:$I$44))/1000+$G$25:$G$44/10000,ROWS($A$1:E14)),$J$25:$J$44+($I$25:$I$44+MIN($I$25:$I$44))/1000+$G$25:$G$44/10000,0),COLUMNS($A$1:E14))</f>
        <v>8</v>
      </c>
      <c r="G16" s="6">
        <f t="array" ref="G16">INDEX($B$25:$J$44,MATCH(LARGE($J$25:$J$44+($I$25:$I$44+MIN($I$25:$I$44))/1000+$G$25:$G$44/10000,ROWS($A$1:F14)),$J$25:$J$44+($I$25:$I$44+MIN($I$25:$I$44))/1000+$G$25:$G$44/10000,0),COLUMNS($A$1:F14))</f>
        <v>23</v>
      </c>
      <c r="H16" s="6">
        <f t="array" ref="H16">INDEX($B$25:$J$44,MATCH(LARGE($J$25:$J$44+($I$25:$I$44+MIN($I$25:$I$44))/1000+$G$25:$G$44/10000,ROWS($A$1:G14)),$J$25:$J$44+($I$25:$I$44+MIN($I$25:$I$44))/1000+$G$25:$G$44/10000,0),COLUMNS($A$1:G14))</f>
        <v>28</v>
      </c>
      <c r="I16" s="6">
        <f t="array" ref="I16">INDEX($B$25:$J$44,MATCH(LARGE($J$25:$J$44+($I$25:$I$44+MIN($I$25:$I$44))/1000+$G$25:$G$44/10000,ROWS($A$1:H14)),$J$25:$J$44+($I$25:$I$44+MIN($I$25:$I$44))/1000+$G$25:$G$44/10000,0),COLUMNS($A$1:H14))</f>
        <v>-5</v>
      </c>
      <c r="J16" s="6">
        <f t="array" ref="J16">INDEX($B$25:$J$44,MATCH(LARGE($J$25:$J$44+($I$25:$I$44+MIN($I$25:$I$44))/1000+$G$25:$G$44/10000,ROWS($A$1:I14)),$J$25:$J$44+($I$25:$I$44+MIN($I$25:$I$44))/1000+$G$25:$G$44/10000,0),COLUMNS($A$1:I14))</f>
        <v>21</v>
      </c>
      <c r="K16" s="2"/>
      <c r="L16" s="2"/>
      <c r="M16" s="2"/>
      <c r="N16" s="2"/>
      <c r="O16" s="2"/>
    </row>
    <row r="17" spans="2:15" x14ac:dyDescent="0.25">
      <c r="B17" s="6" t="str">
        <f t="array" ref="B17">INDEX($B$25:$J$44,MATCH(LARGE($J$25:$J$44+($I$25:$I$44+MIN($I$25:$I$44))/1000+$G$25:$G$44/10000,ROWS($A$1:A15)),$J$25:$J$44+($I$25:$I$44+MIN($I$25:$I$44))/1000+$G$25:$G$44/10000,0),COLUMNS($A$1:A15))</f>
        <v>Norwich</v>
      </c>
      <c r="C17" s="6">
        <f t="array" ref="C17">INDEX($B$25:$J$44,MATCH(LARGE($J$25:$J$44+($I$25:$I$44+MIN($I$25:$I$44))/1000+$G$25:$G$44/10000,ROWS($A$1:B15)),$J$25:$J$44+($I$25:$I$44+MIN($I$25:$I$44))/1000+$G$25:$G$44/10000,0),COLUMNS($A$1:B15))</f>
        <v>21</v>
      </c>
      <c r="D17" s="6">
        <f t="array" ref="D17">INDEX($B$25:$J$44,MATCH(LARGE($J$25:$J$44+($I$25:$I$44+MIN($I$25:$I$44))/1000+$G$25:$G$44/10000,ROWS($A$1:C15)),$J$25:$J$44+($I$25:$I$44+MIN($I$25:$I$44))/1000+$G$25:$G$44/10000,0),COLUMNS($A$1:C15))</f>
        <v>5</v>
      </c>
      <c r="E17" s="6">
        <f t="array" ref="E17">INDEX($B$25:$J$44,MATCH(LARGE($J$25:$J$44+($I$25:$I$44+MIN($I$25:$I$44))/1000+$G$25:$G$44/10000,ROWS($A$1:D15)),$J$25:$J$44+($I$25:$I$44+MIN($I$25:$I$44))/1000+$G$25:$G$44/10000,0),COLUMNS($A$1:D15))</f>
        <v>5</v>
      </c>
      <c r="F17" s="6">
        <f t="array" ref="F17">INDEX($B$25:$J$44,MATCH(LARGE($J$25:$J$44+($I$25:$I$44+MIN($I$25:$I$44))/1000+$G$25:$G$44/10000,ROWS($A$1:E15)),$J$25:$J$44+($I$25:$I$44+MIN($I$25:$I$44))/1000+$G$25:$G$44/10000,0),COLUMNS($A$1:E15))</f>
        <v>11</v>
      </c>
      <c r="G17" s="6">
        <f t="array" ref="G17">INDEX($B$25:$J$44,MATCH(LARGE($J$25:$J$44+($I$25:$I$44+MIN($I$25:$I$44))/1000+$G$25:$G$44/10000,ROWS($A$1:F15)),$J$25:$J$44+($I$25:$I$44+MIN($I$25:$I$44))/1000+$G$25:$G$44/10000,0),COLUMNS($A$1:F15))</f>
        <v>17</v>
      </c>
      <c r="H17" s="6">
        <f t="array" ref="H17">INDEX($B$25:$J$44,MATCH(LARGE($J$25:$J$44+($I$25:$I$44+MIN($I$25:$I$44))/1000+$G$25:$G$44/10000,ROWS($A$1:G15)),$J$25:$J$44+($I$25:$I$44+MIN($I$25:$I$44))/1000+$G$25:$G$44/10000,0),COLUMNS($A$1:G15))</f>
        <v>35</v>
      </c>
      <c r="I17" s="6">
        <f t="array" ref="I17">INDEX($B$25:$J$44,MATCH(LARGE($J$25:$J$44+($I$25:$I$44+MIN($I$25:$I$44))/1000+$G$25:$G$44/10000,ROWS($A$1:H15)),$J$25:$J$44+($I$25:$I$44+MIN($I$25:$I$44))/1000+$G$25:$G$44/10000,0),COLUMNS($A$1:H15))</f>
        <v>-18</v>
      </c>
      <c r="J17" s="6">
        <f t="array" ref="J17">INDEX($B$25:$J$44,MATCH(LARGE($J$25:$J$44+($I$25:$I$44+MIN($I$25:$I$44))/1000+$G$25:$G$44/10000,ROWS($A$1:I15)),$J$25:$J$44+($I$25:$I$44+MIN($I$25:$I$44))/1000+$G$25:$G$44/10000,0),COLUMNS($A$1:I15))</f>
        <v>20</v>
      </c>
      <c r="K17" s="2"/>
      <c r="L17" s="2"/>
      <c r="M17" s="2"/>
      <c r="N17" s="2"/>
      <c r="O17" s="2"/>
    </row>
    <row r="18" spans="2:15" x14ac:dyDescent="0.25">
      <c r="B18" s="6" t="str">
        <f t="array" ref="B18">INDEX($B$25:$J$44,MATCH(LARGE($J$25:$J$44+($I$25:$I$44+MIN($I$25:$I$44))/1000+$G$25:$G$44/10000,ROWS($A$1:A16)),$J$25:$J$44+($I$25:$I$44+MIN($I$25:$I$44))/1000+$G$25:$G$44/10000,0),COLUMNS($A$1:A16))</f>
        <v>Fulham</v>
      </c>
      <c r="C18" s="6">
        <f t="array" ref="C18">INDEX($B$25:$J$44,MATCH(LARGE($J$25:$J$44+($I$25:$I$44+MIN($I$25:$I$44))/1000+$G$25:$G$44/10000,ROWS($A$1:B16)),$J$25:$J$44+($I$25:$I$44+MIN($I$25:$I$44))/1000+$G$25:$G$44/10000,0),COLUMNS($A$1:B16))</f>
        <v>21</v>
      </c>
      <c r="D18" s="6">
        <f t="array" ref="D18">INDEX($B$25:$J$44,MATCH(LARGE($J$25:$J$44+($I$25:$I$44+MIN($I$25:$I$44))/1000+$G$25:$G$44/10000,ROWS($A$1:C16)),$J$25:$J$44+($I$25:$I$44+MIN($I$25:$I$44))/1000+$G$25:$G$44/10000,0),COLUMNS($A$1:C16))</f>
        <v>6</v>
      </c>
      <c r="E18" s="6">
        <f t="array" ref="E18">INDEX($B$25:$J$44,MATCH(LARGE($J$25:$J$44+($I$25:$I$44+MIN($I$25:$I$44))/1000+$G$25:$G$44/10000,ROWS($A$1:D16)),$J$25:$J$44+($I$25:$I$44+MIN($I$25:$I$44))/1000+$G$25:$G$44/10000,0),COLUMNS($A$1:D16))</f>
        <v>1</v>
      </c>
      <c r="F18" s="6">
        <f t="array" ref="F18">INDEX($B$25:$J$44,MATCH(LARGE($J$25:$J$44+($I$25:$I$44+MIN($I$25:$I$44))/1000+$G$25:$G$44/10000,ROWS($A$1:E16)),$J$25:$J$44+($I$25:$I$44+MIN($I$25:$I$44))/1000+$G$25:$G$44/10000,0),COLUMNS($A$1:E16))</f>
        <v>14</v>
      </c>
      <c r="G18" s="6">
        <f t="array" ref="G18">INDEX($B$25:$J$44,MATCH(LARGE($J$25:$J$44+($I$25:$I$44+MIN($I$25:$I$44))/1000+$G$25:$G$44/10000,ROWS($A$1:F16)),$J$25:$J$44+($I$25:$I$44+MIN($I$25:$I$44))/1000+$G$25:$G$44/10000,0),COLUMNS($A$1:F16))</f>
        <v>22</v>
      </c>
      <c r="H18" s="6">
        <f t="array" ref="H18">INDEX($B$25:$J$44,MATCH(LARGE($J$25:$J$44+($I$25:$I$44+MIN($I$25:$I$44))/1000+$G$25:$G$44/10000,ROWS($A$1:G16)),$J$25:$J$44+($I$25:$I$44+MIN($I$25:$I$44))/1000+$G$25:$G$44/10000,0),COLUMNS($A$1:G16))</f>
        <v>46</v>
      </c>
      <c r="I18" s="6">
        <f t="array" ref="I18">INDEX($B$25:$J$44,MATCH(LARGE($J$25:$J$44+($I$25:$I$44+MIN($I$25:$I$44))/1000+$G$25:$G$44/10000,ROWS($A$1:H16)),$J$25:$J$44+($I$25:$I$44+MIN($I$25:$I$44))/1000+$G$25:$G$44/10000,0),COLUMNS($A$1:H16))</f>
        <v>-24</v>
      </c>
      <c r="J18" s="6">
        <f t="array" ref="J18">INDEX($B$25:$J$44,MATCH(LARGE($J$25:$J$44+($I$25:$I$44+MIN($I$25:$I$44))/1000+$G$25:$G$44/10000,ROWS($A$1:I16)),$J$25:$J$44+($I$25:$I$44+MIN($I$25:$I$44))/1000+$G$25:$G$44/10000,0),COLUMNS($A$1:I16))</f>
        <v>19</v>
      </c>
      <c r="K18" s="2"/>
      <c r="L18" s="2"/>
      <c r="M18" s="2"/>
      <c r="N18" s="2"/>
      <c r="O18" s="2"/>
    </row>
    <row r="19" spans="2:15" x14ac:dyDescent="0.25">
      <c r="B19" s="6" t="str">
        <f t="array" ref="B19">INDEX($B$25:$J$44,MATCH(LARGE($J$25:$J$44+($I$25:$I$44+MIN($I$25:$I$44))/1000+$G$25:$G$44/10000,ROWS($A$1:A17)),$J$25:$J$44+($I$25:$I$44+MIN($I$25:$I$44))/1000+$G$25:$G$44/10000,0),COLUMNS($A$1:A17))</f>
        <v>West Ham</v>
      </c>
      <c r="C19" s="6">
        <f t="array" ref="C19">INDEX($B$25:$J$44,MATCH(LARGE($J$25:$J$44+($I$25:$I$44+MIN($I$25:$I$44))/1000+$G$25:$G$44/10000,ROWS($A$1:B17)),$J$25:$J$44+($I$25:$I$44+MIN($I$25:$I$44))/1000+$G$25:$G$44/10000,0),COLUMNS($A$1:B17))</f>
        <v>21</v>
      </c>
      <c r="D19" s="6">
        <f t="array" ref="D19">INDEX($B$25:$J$44,MATCH(LARGE($J$25:$J$44+($I$25:$I$44+MIN($I$25:$I$44))/1000+$G$25:$G$44/10000,ROWS($A$1:C17)),$J$25:$J$44+($I$25:$I$44+MIN($I$25:$I$44))/1000+$G$25:$G$44/10000,0),COLUMNS($A$1:C17))</f>
        <v>4</v>
      </c>
      <c r="E19" s="6">
        <f t="array" ref="E19">INDEX($B$25:$J$44,MATCH(LARGE($J$25:$J$44+($I$25:$I$44+MIN($I$25:$I$44))/1000+$G$25:$G$44/10000,ROWS($A$1:D17)),$J$25:$J$44+($I$25:$I$44+MIN($I$25:$I$44))/1000+$G$25:$G$44/10000,0),COLUMNS($A$1:D17))</f>
        <v>6</v>
      </c>
      <c r="F19" s="6">
        <f t="array" ref="F19">INDEX($B$25:$J$44,MATCH(LARGE($J$25:$J$44+($I$25:$I$44+MIN($I$25:$I$44))/1000+$G$25:$G$44/10000,ROWS($A$1:E17)),$J$25:$J$44+($I$25:$I$44+MIN($I$25:$I$44))/1000+$G$25:$G$44/10000,0),COLUMNS($A$1:E17))</f>
        <v>11</v>
      </c>
      <c r="G19" s="6">
        <f t="array" ref="G19">INDEX($B$25:$J$44,MATCH(LARGE($J$25:$J$44+($I$25:$I$44+MIN($I$25:$I$44))/1000+$G$25:$G$44/10000,ROWS($A$1:F17)),$J$25:$J$44+($I$25:$I$44+MIN($I$25:$I$44))/1000+$G$25:$G$44/10000,0),COLUMNS($A$1:F17))</f>
        <v>21</v>
      </c>
      <c r="H19" s="6">
        <f t="array" ref="H19">INDEX($B$25:$J$44,MATCH(LARGE($J$25:$J$44+($I$25:$I$44+MIN($I$25:$I$44))/1000+$G$25:$G$44/10000,ROWS($A$1:G17)),$J$25:$J$44+($I$25:$I$44+MIN($I$25:$I$44))/1000+$G$25:$G$44/10000,0),COLUMNS($A$1:G17))</f>
        <v>30</v>
      </c>
      <c r="I19" s="6">
        <f t="array" ref="I19">INDEX($B$25:$J$44,MATCH(LARGE($J$25:$J$44+($I$25:$I$44+MIN($I$25:$I$44))/1000+$G$25:$G$44/10000,ROWS($A$1:H17)),$J$25:$J$44+($I$25:$I$44+MIN($I$25:$I$44))/1000+$G$25:$G$44/10000,0),COLUMNS($A$1:H17))</f>
        <v>-9</v>
      </c>
      <c r="J19" s="6">
        <f t="array" ref="J19">INDEX($B$25:$J$44,MATCH(LARGE($J$25:$J$44+($I$25:$I$44+MIN($I$25:$I$44))/1000+$G$25:$G$44/10000,ROWS($A$1:I17)),$J$25:$J$44+($I$25:$I$44+MIN($I$25:$I$44))/1000+$G$25:$G$44/10000,0),COLUMNS($A$1:I17))</f>
        <v>18</v>
      </c>
      <c r="K19" s="2"/>
      <c r="L19" s="2"/>
      <c r="M19" s="2"/>
      <c r="N19" s="2"/>
      <c r="O19" s="2"/>
    </row>
    <row r="20" spans="2:15" x14ac:dyDescent="0.25">
      <c r="B20" s="6" t="str">
        <f t="array" ref="B20">INDEX($B$25:$J$44,MATCH(LARGE($J$25:$J$44+($I$25:$I$44+MIN($I$25:$I$44))/1000+$G$25:$G$44/10000,ROWS($A$1:A18)),$J$25:$J$44+($I$25:$I$44+MIN($I$25:$I$44))/1000+$G$25:$G$44/10000,0),COLUMNS($A$1:A18))</f>
        <v>Cardiff</v>
      </c>
      <c r="C20" s="6">
        <f t="array" ref="C20">INDEX($B$25:$J$44,MATCH(LARGE($J$25:$J$44+($I$25:$I$44+MIN($I$25:$I$44))/1000+$G$25:$G$44/10000,ROWS($A$1:B18)),$J$25:$J$44+($I$25:$I$44+MIN($I$25:$I$44))/1000+$G$25:$G$44/10000,0),COLUMNS($A$1:B18))</f>
        <v>21</v>
      </c>
      <c r="D20" s="6">
        <f t="array" ref="D20">INDEX($B$25:$J$44,MATCH(LARGE($J$25:$J$44+($I$25:$I$44+MIN($I$25:$I$44))/1000+$G$25:$G$44/10000,ROWS($A$1:C18)),$J$25:$J$44+($I$25:$I$44+MIN($I$25:$I$44))/1000+$G$25:$G$44/10000,0),COLUMNS($A$1:C18))</f>
        <v>4</v>
      </c>
      <c r="E20" s="6">
        <f t="array" ref="E20">INDEX($B$25:$J$44,MATCH(LARGE($J$25:$J$44+($I$25:$I$44+MIN($I$25:$I$44))/1000+$G$25:$G$44/10000,ROWS($A$1:D18)),$J$25:$J$44+($I$25:$I$44+MIN($I$25:$I$44))/1000+$G$25:$G$44/10000,0),COLUMNS($A$1:D18))</f>
        <v>6</v>
      </c>
      <c r="F20" s="6">
        <f t="array" ref="F20">INDEX($B$25:$J$44,MATCH(LARGE($J$25:$J$44+($I$25:$I$44+MIN($I$25:$I$44))/1000+$G$25:$G$44/10000,ROWS($A$1:E18)),$J$25:$J$44+($I$25:$I$44+MIN($I$25:$I$44))/1000+$G$25:$G$44/10000,0),COLUMNS($A$1:E18))</f>
        <v>11</v>
      </c>
      <c r="G20" s="6">
        <f t="array" ref="G20">INDEX($B$25:$J$44,MATCH(LARGE($J$25:$J$44+($I$25:$I$44+MIN($I$25:$I$44))/1000+$G$25:$G$44/10000,ROWS($A$1:F18)),$J$25:$J$44+($I$25:$I$44+MIN($I$25:$I$44))/1000+$G$25:$G$44/10000,0),COLUMNS($A$1:F18))</f>
        <v>15</v>
      </c>
      <c r="H20" s="6">
        <f t="array" ref="H20">INDEX($B$25:$J$44,MATCH(LARGE($J$25:$J$44+($I$25:$I$44+MIN($I$25:$I$44))/1000+$G$25:$G$44/10000,ROWS($A$1:G18)),$J$25:$J$44+($I$25:$I$44+MIN($I$25:$I$44))/1000+$G$25:$G$44/10000,0),COLUMNS($A$1:G18))</f>
        <v>34</v>
      </c>
      <c r="I20" s="6">
        <f t="array" ref="I20">INDEX($B$25:$J$44,MATCH(LARGE($J$25:$J$44+($I$25:$I$44+MIN($I$25:$I$44))/1000+$G$25:$G$44/10000,ROWS($A$1:H18)),$J$25:$J$44+($I$25:$I$44+MIN($I$25:$I$44))/1000+$G$25:$G$44/10000,0),COLUMNS($A$1:H18))</f>
        <v>-19</v>
      </c>
      <c r="J20" s="6">
        <f t="array" ref="J20">INDEX($B$25:$J$44,MATCH(LARGE($J$25:$J$44+($I$25:$I$44+MIN($I$25:$I$44))/1000+$G$25:$G$44/10000,ROWS($A$1:I18)),$J$25:$J$44+($I$25:$I$44+MIN($I$25:$I$44))/1000+$G$25:$G$44/10000,0),COLUMNS($A$1:I18))</f>
        <v>18</v>
      </c>
      <c r="K20" s="2"/>
      <c r="L20" s="2"/>
      <c r="M20" s="2"/>
      <c r="N20" s="2"/>
      <c r="O20" s="2"/>
    </row>
    <row r="21" spans="2:15" x14ac:dyDescent="0.25">
      <c r="B21" s="6" t="str">
        <f t="array" ref="B21">INDEX($B$25:$J$44,MATCH(LARGE($J$25:$J$44+($I$25:$I$44+MIN($I$25:$I$44))/1000+$G$25:$G$44/10000,ROWS($A$1:A19)),$J$25:$J$44+($I$25:$I$44+MIN($I$25:$I$44))/1000+$G$25:$G$44/10000,0),COLUMNS($A$1:A19))</f>
        <v>Sunderland</v>
      </c>
      <c r="C21" s="6">
        <f t="array" ref="C21">INDEX($B$25:$J$44,MATCH(LARGE($J$25:$J$44+($I$25:$I$44+MIN($I$25:$I$44))/1000+$G$25:$G$44/10000,ROWS($A$1:B19)),$J$25:$J$44+($I$25:$I$44+MIN($I$25:$I$44))/1000+$G$25:$G$44/10000,0),COLUMNS($A$1:B19))</f>
        <v>21</v>
      </c>
      <c r="D21" s="6">
        <f t="array" ref="D21">INDEX($B$25:$J$44,MATCH(LARGE($J$25:$J$44+($I$25:$I$44+MIN($I$25:$I$44))/1000+$G$25:$G$44/10000,ROWS($A$1:C19)),$J$25:$J$44+($I$25:$I$44+MIN($I$25:$I$44))/1000+$G$25:$G$44/10000,0),COLUMNS($A$1:C19))</f>
        <v>4</v>
      </c>
      <c r="E21" s="6">
        <f t="array" ref="E21">INDEX($B$25:$J$44,MATCH(LARGE($J$25:$J$44+($I$25:$I$44+MIN($I$25:$I$44))/1000+$G$25:$G$44/10000,ROWS($A$1:D19)),$J$25:$J$44+($I$25:$I$44+MIN($I$25:$I$44))/1000+$G$25:$G$44/10000,0),COLUMNS($A$1:D19))</f>
        <v>5</v>
      </c>
      <c r="F21" s="6">
        <f t="array" ref="F21">INDEX($B$25:$J$44,MATCH(LARGE($J$25:$J$44+($I$25:$I$44+MIN($I$25:$I$44))/1000+$G$25:$G$44/10000,ROWS($A$1:E19)),$J$25:$J$44+($I$25:$I$44+MIN($I$25:$I$44))/1000+$G$25:$G$44/10000,0),COLUMNS($A$1:E19))</f>
        <v>12</v>
      </c>
      <c r="G21" s="6">
        <f t="array" ref="G21">INDEX($B$25:$J$44,MATCH(LARGE($J$25:$J$44+($I$25:$I$44+MIN($I$25:$I$44))/1000+$G$25:$G$44/10000,ROWS($A$1:F19)),$J$25:$J$44+($I$25:$I$44+MIN($I$25:$I$44))/1000+$G$25:$G$44/10000,0),COLUMNS($A$1:F19))</f>
        <v>19</v>
      </c>
      <c r="H21" s="6">
        <f t="array" ref="H21">INDEX($B$25:$J$44,MATCH(LARGE($J$25:$J$44+($I$25:$I$44+MIN($I$25:$I$44))/1000+$G$25:$G$44/10000,ROWS($A$1:G19)),$J$25:$J$44+($I$25:$I$44+MIN($I$25:$I$44))/1000+$G$25:$G$44/10000,0),COLUMNS($A$1:G19))</f>
        <v>34</v>
      </c>
      <c r="I21" s="6">
        <f t="array" ref="I21">INDEX($B$25:$J$44,MATCH(LARGE($J$25:$J$44+($I$25:$I$44+MIN($I$25:$I$44))/1000+$G$25:$G$44/10000,ROWS($A$1:H19)),$J$25:$J$44+($I$25:$I$44+MIN($I$25:$I$44))/1000+$G$25:$G$44/10000,0),COLUMNS($A$1:H19))</f>
        <v>-15</v>
      </c>
      <c r="J21" s="6">
        <f t="array" ref="J21">INDEX($B$25:$J$44,MATCH(LARGE($J$25:$J$44+($I$25:$I$44+MIN($I$25:$I$44))/1000+$G$25:$G$44/10000,ROWS($A$1:I19)),$J$25:$J$44+($I$25:$I$44+MIN($I$25:$I$44))/1000+$G$25:$G$44/10000,0),COLUMNS($A$1:I19))</f>
        <v>17</v>
      </c>
      <c r="K21" s="2"/>
      <c r="L21" s="2"/>
      <c r="M21" s="2"/>
      <c r="N21" s="2"/>
      <c r="O21" s="2"/>
    </row>
    <row r="22" spans="2:15" x14ac:dyDescent="0.25">
      <c r="B22" s="6" t="str">
        <f t="array" ref="B22">INDEX($B$25:$J$44,MATCH(LARGE($J$25:$J$44+($I$25:$I$44+MIN($I$25:$I$44))/1000+$G$25:$G$44/10000,ROWS($A$1:A20)),$J$25:$J$44+($I$25:$I$44+MIN($I$25:$I$44))/1000+$G$25:$G$44/10000,0),COLUMNS($A$1:A20))</f>
        <v>Crystal Palace</v>
      </c>
      <c r="C22" s="6">
        <f t="array" ref="C22">INDEX($B$25:$J$44,MATCH(LARGE($J$25:$J$44+($I$25:$I$44+MIN($I$25:$I$44))/1000+$G$25:$G$44/10000,ROWS($A$1:B20)),$J$25:$J$44+($I$25:$I$44+MIN($I$25:$I$44))/1000+$G$25:$G$44/10000,0),COLUMNS($A$1:B20))</f>
        <v>21</v>
      </c>
      <c r="D22" s="6">
        <f t="array" ref="D22">INDEX($B$25:$J$44,MATCH(LARGE($J$25:$J$44+($I$25:$I$44+MIN($I$25:$I$44))/1000+$G$25:$G$44/10000,ROWS($A$1:C20)),$J$25:$J$44+($I$25:$I$44+MIN($I$25:$I$44))/1000+$G$25:$G$44/10000,0),COLUMNS($A$1:C20))</f>
        <v>5</v>
      </c>
      <c r="E22" s="6">
        <f t="array" ref="E22">INDEX($B$25:$J$44,MATCH(LARGE($J$25:$J$44+($I$25:$I$44+MIN($I$25:$I$44))/1000+$G$25:$G$44/10000,ROWS($A$1:D20)),$J$25:$J$44+($I$25:$I$44+MIN($I$25:$I$44))/1000+$G$25:$G$44/10000,0),COLUMNS($A$1:D20))</f>
        <v>2</v>
      </c>
      <c r="F22" s="6">
        <f t="array" ref="F22">INDEX($B$25:$J$44,MATCH(LARGE($J$25:$J$44+($I$25:$I$44+MIN($I$25:$I$44))/1000+$G$25:$G$44/10000,ROWS($A$1:E20)),$J$25:$J$44+($I$25:$I$44+MIN($I$25:$I$44))/1000+$G$25:$G$44/10000,0),COLUMNS($A$1:E20))</f>
        <v>14</v>
      </c>
      <c r="G22" s="6">
        <f t="array" ref="G22">INDEX($B$25:$J$44,MATCH(LARGE($J$25:$J$44+($I$25:$I$44+MIN($I$25:$I$44))/1000+$G$25:$G$44/10000,ROWS($A$1:F20)),$J$25:$J$44+($I$25:$I$44+MIN($I$25:$I$44))/1000+$G$25:$G$44/10000,0),COLUMNS($A$1:F20))</f>
        <v>13</v>
      </c>
      <c r="H22" s="6">
        <f t="array" ref="H22">INDEX($B$25:$J$44,MATCH(LARGE($J$25:$J$44+($I$25:$I$44+MIN($I$25:$I$44))/1000+$G$25:$G$44/10000,ROWS($A$1:G20)),$J$25:$J$44+($I$25:$I$44+MIN($I$25:$I$44))/1000+$G$25:$G$44/10000,0),COLUMNS($A$1:G20))</f>
        <v>31</v>
      </c>
      <c r="I22" s="6">
        <f t="array" ref="I22">INDEX($B$25:$J$44,MATCH(LARGE($J$25:$J$44+($I$25:$I$44+MIN($I$25:$I$44))/1000+$G$25:$G$44/10000,ROWS($A$1:H20)),$J$25:$J$44+($I$25:$I$44+MIN($I$25:$I$44))/1000+$G$25:$G$44/10000,0),COLUMNS($A$1:H20))</f>
        <v>-18</v>
      </c>
      <c r="J22" s="6">
        <f t="array" ref="J22">INDEX($B$25:$J$44,MATCH(LARGE($J$25:$J$44+($I$25:$I$44+MIN($I$25:$I$44))/1000+$G$25:$G$44/10000,ROWS($A$1:I20)),$J$25:$J$44+($I$25:$I$44+MIN($I$25:$I$44))/1000+$G$25:$G$44/10000,0),COLUMNS($A$1:I20))</f>
        <v>17</v>
      </c>
      <c r="K22" s="2"/>
      <c r="L22" s="2"/>
      <c r="M22" s="2"/>
      <c r="N22" s="2"/>
      <c r="O22" s="2"/>
    </row>
    <row r="24" spans="2:15" x14ac:dyDescent="0.25">
      <c r="B24" s="8" t="s">
        <v>28</v>
      </c>
      <c r="C24" s="8" t="s">
        <v>0</v>
      </c>
      <c r="D24" s="8" t="s">
        <v>21</v>
      </c>
      <c r="E24" s="8" t="s">
        <v>22</v>
      </c>
      <c r="F24" s="8" t="s">
        <v>23</v>
      </c>
      <c r="G24" s="8" t="s">
        <v>24</v>
      </c>
      <c r="H24" s="8" t="s">
        <v>25</v>
      </c>
      <c r="I24" s="8" t="s">
        <v>26</v>
      </c>
      <c r="J24" s="8" t="s">
        <v>27</v>
      </c>
    </row>
    <row r="25" spans="2:15" x14ac:dyDescent="0.25">
      <c r="B25" s="6" t="s">
        <v>1</v>
      </c>
      <c r="C25" s="6">
        <v>21</v>
      </c>
      <c r="D25" s="6">
        <v>15</v>
      </c>
      <c r="E25" s="6">
        <v>3</v>
      </c>
      <c r="F25" s="6">
        <v>3</v>
      </c>
      <c r="G25" s="6">
        <v>41</v>
      </c>
      <c r="H25" s="6">
        <v>19</v>
      </c>
      <c r="I25" s="6">
        <v>22</v>
      </c>
      <c r="J25" s="6">
        <f t="shared" ref="J25:J44" si="0">D25*3+E25</f>
        <v>48</v>
      </c>
    </row>
    <row r="26" spans="2:15" x14ac:dyDescent="0.25">
      <c r="B26" s="6" t="s">
        <v>11</v>
      </c>
      <c r="C26" s="6">
        <v>21</v>
      </c>
      <c r="D26" s="6">
        <v>6</v>
      </c>
      <c r="E26" s="6">
        <v>5</v>
      </c>
      <c r="F26" s="6">
        <v>10</v>
      </c>
      <c r="G26" s="6">
        <v>20</v>
      </c>
      <c r="H26" s="6">
        <v>27</v>
      </c>
      <c r="I26" s="6">
        <v>-7</v>
      </c>
      <c r="J26" s="6">
        <f t="shared" si="0"/>
        <v>23</v>
      </c>
    </row>
    <row r="27" spans="2:15" x14ac:dyDescent="0.25">
      <c r="B27" s="6" t="s">
        <v>18</v>
      </c>
      <c r="C27" s="6">
        <v>21</v>
      </c>
      <c r="D27" s="6">
        <v>4</v>
      </c>
      <c r="E27" s="6">
        <v>6</v>
      </c>
      <c r="F27" s="6">
        <v>11</v>
      </c>
      <c r="G27" s="6">
        <v>15</v>
      </c>
      <c r="H27" s="6">
        <v>34</v>
      </c>
      <c r="I27" s="6">
        <v>-19</v>
      </c>
      <c r="J27" s="6">
        <f t="shared" si="0"/>
        <v>18</v>
      </c>
    </row>
    <row r="28" spans="2:15" x14ac:dyDescent="0.25">
      <c r="B28" s="6" t="s">
        <v>3</v>
      </c>
      <c r="C28" s="6">
        <v>21</v>
      </c>
      <c r="D28" s="6">
        <v>14</v>
      </c>
      <c r="E28" s="6">
        <v>4</v>
      </c>
      <c r="F28" s="6">
        <v>3</v>
      </c>
      <c r="G28" s="6">
        <v>40</v>
      </c>
      <c r="H28" s="6">
        <v>19</v>
      </c>
      <c r="I28" s="6">
        <v>21</v>
      </c>
      <c r="J28" s="6">
        <f t="shared" si="0"/>
        <v>46</v>
      </c>
    </row>
    <row r="29" spans="2:15" x14ac:dyDescent="0.25">
      <c r="B29" s="6" t="s">
        <v>20</v>
      </c>
      <c r="C29" s="6">
        <v>21</v>
      </c>
      <c r="D29" s="6">
        <v>5</v>
      </c>
      <c r="E29" s="6">
        <v>2</v>
      </c>
      <c r="F29" s="6">
        <v>14</v>
      </c>
      <c r="G29" s="6">
        <v>13</v>
      </c>
      <c r="H29" s="6">
        <v>31</v>
      </c>
      <c r="I29" s="6">
        <v>-18</v>
      </c>
      <c r="J29" s="6">
        <f t="shared" si="0"/>
        <v>17</v>
      </c>
    </row>
    <row r="30" spans="2:15" x14ac:dyDescent="0.25">
      <c r="B30" s="6" t="s">
        <v>5</v>
      </c>
      <c r="C30" s="6">
        <v>21</v>
      </c>
      <c r="D30" s="6">
        <v>11</v>
      </c>
      <c r="E30" s="6">
        <v>8</v>
      </c>
      <c r="F30" s="6">
        <v>2</v>
      </c>
      <c r="G30" s="6">
        <v>34</v>
      </c>
      <c r="H30" s="6">
        <v>19</v>
      </c>
      <c r="I30" s="6">
        <v>15</v>
      </c>
      <c r="J30" s="6">
        <f t="shared" si="0"/>
        <v>41</v>
      </c>
    </row>
    <row r="31" spans="2:15" x14ac:dyDescent="0.25">
      <c r="B31" s="6" t="s">
        <v>16</v>
      </c>
      <c r="C31" s="6">
        <v>21</v>
      </c>
      <c r="D31" s="6">
        <v>6</v>
      </c>
      <c r="E31" s="6">
        <v>1</v>
      </c>
      <c r="F31" s="6">
        <v>14</v>
      </c>
      <c r="G31" s="6">
        <v>22</v>
      </c>
      <c r="H31" s="6">
        <v>46</v>
      </c>
      <c r="I31" s="6">
        <v>-24</v>
      </c>
      <c r="J31" s="6">
        <f t="shared" si="0"/>
        <v>19</v>
      </c>
    </row>
    <row r="32" spans="2:15" x14ac:dyDescent="0.25">
      <c r="B32" s="6" t="s">
        <v>10</v>
      </c>
      <c r="C32" s="6">
        <v>21</v>
      </c>
      <c r="D32" s="6">
        <v>6</v>
      </c>
      <c r="E32" s="6">
        <v>5</v>
      </c>
      <c r="F32" s="6">
        <v>10</v>
      </c>
      <c r="G32" s="6">
        <v>22</v>
      </c>
      <c r="H32" s="6">
        <v>27</v>
      </c>
      <c r="I32" s="6">
        <v>-5</v>
      </c>
      <c r="J32" s="6">
        <f t="shared" si="0"/>
        <v>23</v>
      </c>
    </row>
    <row r="33" spans="2:14" x14ac:dyDescent="0.25">
      <c r="B33" s="6" t="s">
        <v>4</v>
      </c>
      <c r="C33" s="6">
        <v>21</v>
      </c>
      <c r="D33" s="6">
        <v>13</v>
      </c>
      <c r="E33" s="6">
        <v>3</v>
      </c>
      <c r="F33" s="6">
        <v>5</v>
      </c>
      <c r="G33" s="6">
        <v>51</v>
      </c>
      <c r="H33" s="6">
        <v>26</v>
      </c>
      <c r="I33" s="6">
        <v>25</v>
      </c>
      <c r="J33" s="6">
        <f t="shared" si="0"/>
        <v>42</v>
      </c>
      <c r="K33" s="4"/>
      <c r="L33" s="5"/>
      <c r="M33" s="2"/>
    </row>
    <row r="34" spans="2:14" x14ac:dyDescent="0.25">
      <c r="B34" s="6" t="s">
        <v>2</v>
      </c>
      <c r="C34" s="6">
        <v>21</v>
      </c>
      <c r="D34" s="6">
        <v>15</v>
      </c>
      <c r="E34" s="6">
        <v>2</v>
      </c>
      <c r="F34" s="6">
        <v>4</v>
      </c>
      <c r="G34" s="6">
        <v>59</v>
      </c>
      <c r="H34" s="6">
        <v>23</v>
      </c>
      <c r="I34" s="6">
        <v>36</v>
      </c>
      <c r="J34" s="6">
        <f t="shared" si="0"/>
        <v>47</v>
      </c>
      <c r="N34" s="2"/>
    </row>
    <row r="35" spans="2:14" x14ac:dyDescent="0.25">
      <c r="B35" s="6" t="s">
        <v>7</v>
      </c>
      <c r="C35" s="6">
        <v>21</v>
      </c>
      <c r="D35" s="6">
        <v>11</v>
      </c>
      <c r="E35" s="6">
        <v>4</v>
      </c>
      <c r="F35" s="6">
        <v>6</v>
      </c>
      <c r="G35" s="6">
        <v>35</v>
      </c>
      <c r="H35" s="6">
        <v>24</v>
      </c>
      <c r="I35" s="6">
        <v>11</v>
      </c>
      <c r="J35" s="6">
        <f t="shared" si="0"/>
        <v>37</v>
      </c>
      <c r="N35" s="2"/>
    </row>
    <row r="36" spans="2:14" x14ac:dyDescent="0.25">
      <c r="B36" s="6" t="s">
        <v>8</v>
      </c>
      <c r="C36" s="6">
        <v>21</v>
      </c>
      <c r="D36" s="6">
        <v>10</v>
      </c>
      <c r="E36" s="6">
        <v>3</v>
      </c>
      <c r="F36" s="6">
        <v>8</v>
      </c>
      <c r="G36" s="6">
        <v>29</v>
      </c>
      <c r="H36" s="6">
        <v>27</v>
      </c>
      <c r="I36" s="6">
        <v>2</v>
      </c>
      <c r="J36" s="6">
        <f t="shared" si="0"/>
        <v>33</v>
      </c>
      <c r="N36" s="2"/>
    </row>
    <row r="37" spans="2:14" x14ac:dyDescent="0.25">
      <c r="B37" s="6" t="s">
        <v>15</v>
      </c>
      <c r="C37" s="6">
        <v>21</v>
      </c>
      <c r="D37" s="6">
        <v>5</v>
      </c>
      <c r="E37" s="6">
        <v>5</v>
      </c>
      <c r="F37" s="6">
        <v>11</v>
      </c>
      <c r="G37" s="6">
        <v>17</v>
      </c>
      <c r="H37" s="6">
        <v>35</v>
      </c>
      <c r="I37" s="6">
        <v>-18</v>
      </c>
      <c r="J37" s="6">
        <f t="shared" si="0"/>
        <v>20</v>
      </c>
    </row>
    <row r="38" spans="2:14" x14ac:dyDescent="0.25">
      <c r="B38" s="6" t="s">
        <v>9</v>
      </c>
      <c r="C38" s="6">
        <v>21</v>
      </c>
      <c r="D38" s="6">
        <v>8</v>
      </c>
      <c r="E38" s="6">
        <v>6</v>
      </c>
      <c r="F38" s="6">
        <v>7</v>
      </c>
      <c r="G38" s="6">
        <v>27</v>
      </c>
      <c r="H38" s="6">
        <v>23</v>
      </c>
      <c r="I38" s="6">
        <v>4</v>
      </c>
      <c r="J38" s="6">
        <f t="shared" si="0"/>
        <v>30</v>
      </c>
    </row>
    <row r="39" spans="2:14" x14ac:dyDescent="0.25">
      <c r="B39" s="6" t="s">
        <v>12</v>
      </c>
      <c r="C39" s="6">
        <v>21</v>
      </c>
      <c r="D39" s="6">
        <v>5</v>
      </c>
      <c r="E39" s="6">
        <v>7</v>
      </c>
      <c r="F39" s="6">
        <v>9</v>
      </c>
      <c r="G39" s="6">
        <v>22</v>
      </c>
      <c r="H39" s="6">
        <v>35</v>
      </c>
      <c r="I39" s="6">
        <v>-13</v>
      </c>
      <c r="J39" s="6">
        <f t="shared" si="0"/>
        <v>22</v>
      </c>
    </row>
    <row r="40" spans="2:14" x14ac:dyDescent="0.25">
      <c r="B40" s="6" t="s">
        <v>19</v>
      </c>
      <c r="C40" s="6">
        <v>21</v>
      </c>
      <c r="D40" s="6">
        <v>4</v>
      </c>
      <c r="E40" s="6">
        <v>5</v>
      </c>
      <c r="F40" s="6">
        <v>12</v>
      </c>
      <c r="G40" s="6">
        <v>19</v>
      </c>
      <c r="H40" s="6">
        <v>34</v>
      </c>
      <c r="I40" s="6">
        <v>-15</v>
      </c>
      <c r="J40" s="6">
        <f t="shared" si="0"/>
        <v>17</v>
      </c>
    </row>
    <row r="41" spans="2:14" x14ac:dyDescent="0.25">
      <c r="B41" s="6" t="s">
        <v>13</v>
      </c>
      <c r="C41" s="6">
        <v>21</v>
      </c>
      <c r="D41" s="6">
        <v>5</v>
      </c>
      <c r="E41" s="6">
        <v>6</v>
      </c>
      <c r="F41" s="6">
        <v>10</v>
      </c>
      <c r="G41" s="6">
        <v>26</v>
      </c>
      <c r="H41" s="6">
        <v>31</v>
      </c>
      <c r="I41" s="6">
        <v>-5</v>
      </c>
      <c r="J41" s="6">
        <f t="shared" si="0"/>
        <v>21</v>
      </c>
    </row>
    <row r="42" spans="2:14" x14ac:dyDescent="0.25">
      <c r="B42" s="6" t="s">
        <v>6</v>
      </c>
      <c r="C42" s="6">
        <v>21</v>
      </c>
      <c r="D42" s="6">
        <v>12</v>
      </c>
      <c r="E42" s="6">
        <v>4</v>
      </c>
      <c r="F42" s="6">
        <v>5</v>
      </c>
      <c r="G42" s="6">
        <v>26</v>
      </c>
      <c r="H42" s="6">
        <v>25</v>
      </c>
      <c r="I42" s="6">
        <v>1</v>
      </c>
      <c r="J42" s="6">
        <f t="shared" si="0"/>
        <v>40</v>
      </c>
    </row>
    <row r="43" spans="2:14" x14ac:dyDescent="0.25">
      <c r="B43" s="6" t="s">
        <v>14</v>
      </c>
      <c r="C43" s="6">
        <v>21</v>
      </c>
      <c r="D43" s="6">
        <v>4</v>
      </c>
      <c r="E43" s="6">
        <v>9</v>
      </c>
      <c r="F43" s="6">
        <v>8</v>
      </c>
      <c r="G43" s="6">
        <v>23</v>
      </c>
      <c r="H43" s="6">
        <v>28</v>
      </c>
      <c r="I43" s="6">
        <v>-5</v>
      </c>
      <c r="J43" s="6">
        <f t="shared" si="0"/>
        <v>21</v>
      </c>
    </row>
    <row r="44" spans="2:14" x14ac:dyDescent="0.25">
      <c r="B44" s="6" t="s">
        <v>17</v>
      </c>
      <c r="C44" s="6">
        <v>21</v>
      </c>
      <c r="D44" s="6">
        <v>4</v>
      </c>
      <c r="E44" s="6">
        <v>6</v>
      </c>
      <c r="F44" s="6">
        <v>11</v>
      </c>
      <c r="G44" s="6">
        <v>21</v>
      </c>
      <c r="H44" s="6">
        <v>30</v>
      </c>
      <c r="I44" s="6">
        <v>-9</v>
      </c>
      <c r="J44" s="6">
        <f t="shared" si="0"/>
        <v>18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 Excel Table</vt:lpstr>
      <vt:lpstr>SORTBY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2014-01-14T09:10:53Z</dcterms:created>
  <dcterms:modified xsi:type="dcterms:W3CDTF">2020-09-08T07:00:51Z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9e14a006-36ef-4121-b8fc-c4e5d0db41f2</vt:lpwstr>
  </property>
</Properties>
</file>