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/>
  </bookViews>
  <sheets>
    <sheet name="No vba" sheetId="4" r:id="rId1"/>
    <sheet name="No vba (2)" sheetId="7" state="hidden" r:id="rId2"/>
  </sheets>
  <calcPr calcId="145621"/>
</workbook>
</file>

<file path=xl/calcChain.xml><?xml version="1.0" encoding="utf-8"?>
<calcChain xmlns="http://schemas.openxmlformats.org/spreadsheetml/2006/main">
  <c r="C14" i="7" l="1"/>
  <c r="I3" i="7" l="1"/>
  <c r="N3" i="7"/>
  <c r="N7" i="7"/>
  <c r="N11" i="7"/>
  <c r="L5" i="7"/>
  <c r="L9" i="7"/>
  <c r="M3" i="7"/>
  <c r="M7" i="7"/>
  <c r="M11" i="7"/>
  <c r="K5" i="7"/>
  <c r="K9" i="7"/>
  <c r="J3" i="7"/>
  <c r="J7" i="7"/>
  <c r="J11" i="7"/>
  <c r="N8" i="7"/>
  <c r="N12" i="7"/>
  <c r="L6" i="7"/>
  <c r="L10" i="7"/>
  <c r="M4" i="7"/>
  <c r="M8" i="7"/>
  <c r="M12" i="7"/>
  <c r="K6" i="7"/>
  <c r="K10" i="7"/>
  <c r="J4" i="7"/>
  <c r="J8" i="7"/>
  <c r="J12" i="7"/>
  <c r="N9" i="7"/>
  <c r="L3" i="7"/>
  <c r="L7" i="7"/>
  <c r="L11" i="7"/>
  <c r="M5" i="7"/>
  <c r="M9" i="7"/>
  <c r="K3" i="7"/>
  <c r="K7" i="7"/>
  <c r="K11" i="7"/>
  <c r="J5" i="7"/>
  <c r="J9" i="7"/>
  <c r="N10" i="7"/>
  <c r="L4" i="7"/>
  <c r="L8" i="7"/>
  <c r="L12" i="7"/>
  <c r="M6" i="7"/>
  <c r="M10" i="7"/>
  <c r="K4" i="7"/>
  <c r="K8" i="7"/>
  <c r="K12" i="7"/>
  <c r="J6" i="7"/>
  <c r="J10" i="7"/>
  <c r="N4" i="7"/>
  <c r="N5" i="7"/>
  <c r="N6" i="7"/>
  <c r="I10" i="7"/>
  <c r="I6" i="7"/>
  <c r="I9" i="7"/>
  <c r="I5" i="7"/>
  <c r="I12" i="7"/>
  <c r="I8" i="7"/>
  <c r="I4" i="7"/>
  <c r="I11" i="7"/>
  <c r="I7" i="7"/>
  <c r="C14" i="4"/>
  <c r="I5" i="4" s="1"/>
  <c r="J5" i="4" s="1"/>
  <c r="L5" i="4" s="1"/>
  <c r="K5" i="4" l="1"/>
  <c r="I7" i="4"/>
  <c r="J7" i="4" s="1"/>
  <c r="L7" i="4" s="1"/>
  <c r="I12" i="4"/>
  <c r="J12" i="4" s="1"/>
  <c r="L12" i="4" s="1"/>
  <c r="I4" i="4"/>
  <c r="J4" i="4" s="1"/>
  <c r="L4" i="4" s="1"/>
  <c r="I11" i="4"/>
  <c r="J11" i="4" s="1"/>
  <c r="L11" i="4" s="1"/>
  <c r="I8" i="4"/>
  <c r="J8" i="4" s="1"/>
  <c r="L8" i="4" s="1"/>
  <c r="I10" i="4"/>
  <c r="J10" i="4" s="1"/>
  <c r="L10" i="4" s="1"/>
  <c r="I6" i="4"/>
  <c r="J6" i="4" s="1"/>
  <c r="L6" i="4" s="1"/>
  <c r="I3" i="4"/>
  <c r="J3" i="4" s="1"/>
  <c r="L3" i="4" s="1"/>
  <c r="I9" i="4"/>
  <c r="J9" i="4" s="1"/>
  <c r="L9" i="4" s="1"/>
  <c r="M5" i="4" l="1"/>
  <c r="N5" i="4"/>
  <c r="K9" i="4"/>
  <c r="K8" i="4"/>
  <c r="K3" i="4"/>
  <c r="K11" i="4"/>
  <c r="K6" i="4"/>
  <c r="K4" i="4"/>
  <c r="K10" i="4"/>
  <c r="K12" i="4"/>
  <c r="K7" i="4"/>
  <c r="N7" i="4" l="1"/>
  <c r="M7" i="4"/>
  <c r="N9" i="4"/>
  <c r="M9" i="4"/>
  <c r="N12" i="4"/>
  <c r="M12" i="4"/>
  <c r="N11" i="4"/>
  <c r="M11" i="4"/>
  <c r="M10" i="4"/>
  <c r="N10" i="4"/>
  <c r="N3" i="4"/>
  <c r="M3" i="4"/>
  <c r="N4" i="4"/>
  <c r="M4" i="4"/>
  <c r="N8" i="4"/>
  <c r="M8" i="4"/>
  <c r="N6" i="4"/>
  <c r="M6" i="4"/>
</calcChain>
</file>

<file path=xl/sharedStrings.xml><?xml version="1.0" encoding="utf-8"?>
<sst xmlns="http://schemas.openxmlformats.org/spreadsheetml/2006/main" count="46" uniqueCount="17">
  <si>
    <t>Country</t>
  </si>
  <si>
    <t>United States</t>
  </si>
  <si>
    <t>GDP (nominal)</t>
  </si>
  <si>
    <t>GDP per capita (nominal)</t>
  </si>
  <si>
    <t>Agricultural</t>
  </si>
  <si>
    <t>Industrial</t>
  </si>
  <si>
    <t>Service</t>
  </si>
  <si>
    <t>China</t>
  </si>
  <si>
    <t>Japan</t>
  </si>
  <si>
    <t>Germany</t>
  </si>
  <si>
    <t>France</t>
  </si>
  <si>
    <t>Brazil</t>
  </si>
  <si>
    <t>United Kingdom</t>
  </si>
  <si>
    <t>Italy</t>
  </si>
  <si>
    <t>Russia</t>
  </si>
  <si>
    <t>India</t>
  </si>
  <si>
    <t>Select country: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</si>
</sst>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"/>
    <numFmt numFmtId="165" formatCode="[$$-409]#,##0"/>
    <numFmt numFmtId="166" formatCode=";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165" fontId="0" fillId="0" borderId="0" xfId="0" applyNumberFormat="1" applyAlignment="1">
      <alignment horizontal="left" indent="1"/>
    </xf>
    <xf numFmtId="0" fontId="1" fillId="0" borderId="0" xfId="0" applyFont="1" applyAlignment="1">
      <alignment horizontal="left" indent="1"/>
    </xf>
    <xf numFmtId="166" fontId="0" fillId="0" borderId="0" xfId="0" applyNumberFormat="1" applyAlignment="1">
      <alignment horizontal="left" indent="1"/>
    </xf>
  </cellXfs>
  <cellStyles count="1">
    <cellStyle name="Normal" xfId="0" builtinId="0"/>
  </cellStyles>
  <dxfs count="34"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5" formatCode="[$$-409]#,##0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ill>
        <patternFill>
          <bgColor rgb="FFA5BE63"/>
        </patternFill>
      </fill>
    </dxf>
    <dxf>
      <numFmt numFmtId="165" formatCode="[$$-409]#,##0"/>
      <alignment horizontal="left" vertical="bottom" textRotation="0" wrapText="0" indent="1" justifyLastLine="0" shrinkToFit="0" readingOrder="0"/>
    </dxf>
    <dxf>
      <numFmt numFmtId="165" formatCode="[$$-409]#,##0"/>
      <alignment horizontal="left" vertical="bottom" textRotation="0" wrapText="0" indent="1" justifyLastLine="0" shrinkToFit="0" readingOrder="0"/>
    </dxf>
    <dxf>
      <numFmt numFmtId="165" formatCode="[$$-409]#,##0"/>
      <alignment horizontal="left" vertical="bottom" textRotation="0" wrapText="0" indent="1" justifyLastLine="0" shrinkToFit="0" readingOrder="0"/>
    </dxf>
    <dxf>
      <numFmt numFmtId="165" formatCode="[$$-409]#,##0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4" formatCode="[$$-409]#,##0.00"/>
      <alignment horizontal="left" vertical="bottom" textRotation="0" wrapText="0" indent="1" justifyLastLine="0" shrinkToFit="0" readingOrder="0"/>
    </dxf>
    <dxf>
      <numFmt numFmtId="165" formatCode="[$$-409]#,##0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ill>
        <patternFill>
          <bgColor rgb="FFA5BE63"/>
        </patternFill>
      </fill>
    </dxf>
  </dxfs>
  <tableStyles count="0" defaultTableStyle="TableStyleMedium2" defaultPivotStyle="PivotStyleLight16"/>
  <colors>
    <mruColors>
      <color rgb="FFA5B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/>
              <a:t>10 largest economies </a:t>
            </a:r>
            <a:r>
              <a:rPr lang="sv-SE" sz="800"/>
              <a:t>(gdp per capita)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'No vba'!$E$2</c:f>
              <c:strCache>
                <c:ptCount val="1"/>
                <c:pt idx="0">
                  <c:v>Agricultural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vba'!$E$3:$E$12</c:f>
              <c:numCache>
                <c:formatCode>[$$-409]#,##0.00</c:formatCode>
                <c:ptCount val="10"/>
                <c:pt idx="0">
                  <c:v>579.93600000000004</c:v>
                </c:pt>
                <c:pt idx="1">
                  <c:v>541.70000000000005</c:v>
                </c:pt>
                <c:pt idx="2">
                  <c:v>550.44000000000005</c:v>
                </c:pt>
                <c:pt idx="3">
                  <c:v>352.88800000000003</c:v>
                </c:pt>
                <c:pt idx="4">
                  <c:v>792.12599999999998</c:v>
                </c:pt>
                <c:pt idx="5">
                  <c:v>703.39499999999998</c:v>
                </c:pt>
                <c:pt idx="6">
                  <c:v>271.67700000000002</c:v>
                </c:pt>
                <c:pt idx="7">
                  <c:v>725.34</c:v>
                </c:pt>
                <c:pt idx="8">
                  <c:v>260.40799999999996</c:v>
                </c:pt>
                <c:pt idx="9">
                  <c:v>584.68499999999995</c:v>
                </c:pt>
              </c:numCache>
            </c:numRef>
          </c:val>
        </c:ser>
        <c:ser>
          <c:idx val="1"/>
          <c:order val="1"/>
          <c:tx>
            <c:strRef>
              <c:f>'No vba'!$F$2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vba'!$F$3:$F$12</c:f>
              <c:numCache>
                <c:formatCode>[$$-409]#,##0.00</c:formatCode>
                <c:ptCount val="10"/>
                <c:pt idx="0">
                  <c:v>9278.9760000000006</c:v>
                </c:pt>
                <c:pt idx="1">
                  <c:v>2524.3220000000001</c:v>
                </c:pt>
                <c:pt idx="2">
                  <c:v>12522.51</c:v>
                </c:pt>
                <c:pt idx="3">
                  <c:v>12615.745999999999</c:v>
                </c:pt>
                <c:pt idx="4">
                  <c:v>8229.3089999999993</c:v>
                </c:pt>
                <c:pt idx="5">
                  <c:v>3516.9750000000004</c:v>
                </c:pt>
                <c:pt idx="6">
                  <c:v>8344.3649999999998</c:v>
                </c:pt>
                <c:pt idx="7">
                  <c:v>8957.9490000000005</c:v>
                </c:pt>
                <c:pt idx="8">
                  <c:v>399.69600000000003</c:v>
                </c:pt>
                <c:pt idx="9">
                  <c:v>4794.4170000000004</c:v>
                </c:pt>
              </c:numCache>
            </c:numRef>
          </c:val>
        </c:ser>
        <c:ser>
          <c:idx val="2"/>
          <c:order val="2"/>
          <c:tx>
            <c:strRef>
              <c:f>'No vba'!$G$2</c:f>
              <c:strCache>
                <c:ptCount val="1"/>
                <c:pt idx="0">
                  <c:v>Service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vba'!$G$3:$G$12</c:f>
              <c:numCache>
                <c:formatCode>[$$-409]#,##0.00</c:formatCode>
                <c:ptCount val="10"/>
                <c:pt idx="0">
                  <c:v>38469.088000000003</c:v>
                </c:pt>
                <c:pt idx="1">
                  <c:v>2345.5610000000001</c:v>
                </c:pt>
                <c:pt idx="2">
                  <c:v>32842.92</c:v>
                </c:pt>
                <c:pt idx="3">
                  <c:v>31142.365999999998</c:v>
                </c:pt>
                <c:pt idx="4">
                  <c:v>34985.565000000002</c:v>
                </c:pt>
                <c:pt idx="5">
                  <c:v>8568.630000000001</c:v>
                </c:pt>
                <c:pt idx="6">
                  <c:v>30194.958000000002</c:v>
                </c:pt>
                <c:pt idx="7">
                  <c:v>26619.977999999999</c:v>
                </c:pt>
                <c:pt idx="8">
                  <c:v>853.89599999999996</c:v>
                </c:pt>
                <c:pt idx="9">
                  <c:v>7613.8979999999992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312192"/>
        <c:axId val="144313728"/>
      </c:barChart>
      <c:barChart>
        <c:barDir val="col"/>
        <c:grouping val="stacked"/>
        <c:varyColors val="0"/>
        <c:ser>
          <c:idx val="3"/>
          <c:order val="3"/>
          <c:tx>
            <c:strRef>
              <c:f>'No vba'!$L$2</c:f>
              <c:strCache>
                <c:ptCount val="1"/>
                <c:pt idx="0">
                  <c:v>Agricultural</c:v>
                </c:pt>
              </c:strCache>
            </c:strRef>
          </c:tx>
          <c:invertIfNegative val="0"/>
          <c:val>
            <c:numRef>
              <c:f>'No vba'!$L$3:$L$12</c:f>
              <c:numCache>
                <c:formatCode>[$$-409]#,##0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792.12599999999998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'No vba'!$M$2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val>
            <c:numRef>
              <c:f>'No vba'!$M$3:$M$12</c:f>
              <c:numCache>
                <c:formatCode>[$$-409]#,##0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8229.3089999999993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 vba'!$N$2</c:f>
              <c:strCache>
                <c:ptCount val="1"/>
                <c:pt idx="0">
                  <c:v>Service</c:v>
                </c:pt>
              </c:strCache>
            </c:strRef>
          </c:tx>
          <c:invertIfNegative val="0"/>
          <c:val>
            <c:numRef>
              <c:f>'No vba'!$N$3:$N$12</c:f>
              <c:numCache>
                <c:formatCode>[$$-409]#,##0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34985.565000000002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370688"/>
        <c:axId val="144368000"/>
      </c:barChart>
      <c:catAx>
        <c:axId val="14431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4313728"/>
        <c:crosses val="autoZero"/>
        <c:auto val="1"/>
        <c:lblAlgn val="ctr"/>
        <c:lblOffset val="100"/>
        <c:noMultiLvlLbl val="0"/>
      </c:catAx>
      <c:valAx>
        <c:axId val="144313728"/>
        <c:scaling>
          <c:orientation val="minMax"/>
        </c:scaling>
        <c:delete val="0"/>
        <c:axPos val="l"/>
        <c:numFmt formatCode="[$$-409]#,##0.00" sourceLinked="1"/>
        <c:majorTickMark val="out"/>
        <c:minorTickMark val="none"/>
        <c:tickLblPos val="nextTo"/>
        <c:crossAx val="144312192"/>
        <c:crosses val="autoZero"/>
        <c:crossBetween val="between"/>
      </c:valAx>
      <c:valAx>
        <c:axId val="144368000"/>
        <c:scaling>
          <c:orientation val="minMax"/>
        </c:scaling>
        <c:delete val="1"/>
        <c:axPos val="r"/>
        <c:numFmt formatCode="[$$-409]#,##0" sourceLinked="1"/>
        <c:majorTickMark val="out"/>
        <c:minorTickMark val="none"/>
        <c:tickLblPos val="nextTo"/>
        <c:crossAx val="144370688"/>
        <c:crosses val="max"/>
        <c:crossBetween val="between"/>
      </c:valAx>
      <c:catAx>
        <c:axId val="14437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436800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/>
              <a:t>10 largest economies </a:t>
            </a:r>
            <a:r>
              <a:rPr lang="sv-SE" sz="800"/>
              <a:t>(gdp per capita)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'No vba (2)'!$E$2</c:f>
              <c:strCache>
                <c:ptCount val="1"/>
                <c:pt idx="0">
                  <c:v>Agricultural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(2)'!$E$3:$E$12</c:f>
              <c:numCache>
                <c:formatCode>[$$-409]#,##0.00</c:formatCode>
                <c:ptCount val="10"/>
                <c:pt idx="0">
                  <c:v>579.93600000000004</c:v>
                </c:pt>
                <c:pt idx="1">
                  <c:v>541.70000000000005</c:v>
                </c:pt>
                <c:pt idx="2">
                  <c:v>550.44000000000005</c:v>
                </c:pt>
                <c:pt idx="3">
                  <c:v>352.88800000000003</c:v>
                </c:pt>
                <c:pt idx="4">
                  <c:v>792.12599999999998</c:v>
                </c:pt>
                <c:pt idx="5">
                  <c:v>703.39499999999998</c:v>
                </c:pt>
                <c:pt idx="6">
                  <c:v>271.67700000000002</c:v>
                </c:pt>
                <c:pt idx="7">
                  <c:v>725.34</c:v>
                </c:pt>
                <c:pt idx="8">
                  <c:v>260.40799999999996</c:v>
                </c:pt>
                <c:pt idx="9">
                  <c:v>584.68499999999995</c:v>
                </c:pt>
              </c:numCache>
            </c:numRef>
          </c:val>
        </c:ser>
        <c:ser>
          <c:idx val="1"/>
          <c:order val="1"/>
          <c:tx>
            <c:strRef>
              <c:f>'No vba (2)'!$F$2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(2)'!$F$3:$F$12</c:f>
              <c:numCache>
                <c:formatCode>[$$-409]#,##0.00</c:formatCode>
                <c:ptCount val="10"/>
                <c:pt idx="0">
                  <c:v>9278.9760000000006</c:v>
                </c:pt>
                <c:pt idx="1">
                  <c:v>2524.3220000000001</c:v>
                </c:pt>
                <c:pt idx="2">
                  <c:v>12522.51</c:v>
                </c:pt>
                <c:pt idx="3">
                  <c:v>12615.745999999999</c:v>
                </c:pt>
                <c:pt idx="4">
                  <c:v>8229.3089999999993</c:v>
                </c:pt>
                <c:pt idx="5">
                  <c:v>3516.9750000000004</c:v>
                </c:pt>
                <c:pt idx="6">
                  <c:v>8344.3649999999998</c:v>
                </c:pt>
                <c:pt idx="7">
                  <c:v>8957.9490000000005</c:v>
                </c:pt>
                <c:pt idx="8">
                  <c:v>399.69600000000003</c:v>
                </c:pt>
                <c:pt idx="9">
                  <c:v>4794.4170000000004</c:v>
                </c:pt>
              </c:numCache>
            </c:numRef>
          </c:val>
        </c:ser>
        <c:ser>
          <c:idx val="2"/>
          <c:order val="2"/>
          <c:tx>
            <c:strRef>
              <c:f>'No vba (2)'!$G$2</c:f>
              <c:strCache>
                <c:ptCount val="1"/>
                <c:pt idx="0">
                  <c:v>Service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1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2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5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6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7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6C6C6"/>
              </a:solidFill>
            </c:spPr>
          </c:dPt>
          <c:dPt>
            <c:idx val="9"/>
            <c:invertIfNegative val="0"/>
            <c:bubble3D val="0"/>
            <c:spPr>
              <a:solidFill>
                <a:srgbClr val="C6C6C6"/>
              </a:solidFill>
            </c:spPr>
          </c:dPt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(2)'!$G$3:$G$12</c:f>
              <c:numCache>
                <c:formatCode>[$$-409]#,##0.00</c:formatCode>
                <c:ptCount val="10"/>
                <c:pt idx="0">
                  <c:v>38469.088000000003</c:v>
                </c:pt>
                <c:pt idx="1">
                  <c:v>2345.5610000000001</c:v>
                </c:pt>
                <c:pt idx="2">
                  <c:v>32842.92</c:v>
                </c:pt>
                <c:pt idx="3">
                  <c:v>31142.365999999998</c:v>
                </c:pt>
                <c:pt idx="4">
                  <c:v>34985.565000000002</c:v>
                </c:pt>
                <c:pt idx="5">
                  <c:v>8568.630000000001</c:v>
                </c:pt>
                <c:pt idx="6">
                  <c:v>30194.958000000002</c:v>
                </c:pt>
                <c:pt idx="7">
                  <c:v>26619.977999999999</c:v>
                </c:pt>
                <c:pt idx="8">
                  <c:v>853.89599999999996</c:v>
                </c:pt>
                <c:pt idx="9">
                  <c:v>7613.8979999999992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672576"/>
        <c:axId val="181690752"/>
      </c:barChart>
      <c:barChart>
        <c:barDir val="col"/>
        <c:grouping val="stacked"/>
        <c:varyColors val="0"/>
        <c:ser>
          <c:idx val="3"/>
          <c:order val="3"/>
          <c:tx>
            <c:strRef>
              <c:f>'No vba (2)'!$L$2</c:f>
              <c:strCache>
                <c:ptCount val="1"/>
                <c:pt idx="0">
                  <c:v>Agricultural</c:v>
                </c:pt>
              </c:strCache>
            </c:strRef>
          </c:tx>
          <c:invertIfNegative val="0"/>
          <c:val>
            <c:numRef>
              <c:f>'No vba (2)'!$L$3:$L$12</c:f>
              <c:numCache>
                <c:formatCode>[$$-409]#,##0.00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725.34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'No vba (2)'!$M$2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val>
            <c:numRef>
              <c:f>'No vba (2)'!$M$3:$M$12</c:f>
              <c:numCache>
                <c:formatCode>[$$-409]#,##0.00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8957.9490000000005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 vba (2)'!$N$2</c:f>
              <c:strCache>
                <c:ptCount val="1"/>
                <c:pt idx="0">
                  <c:v>Service</c:v>
                </c:pt>
              </c:strCache>
            </c:strRef>
          </c:tx>
          <c:invertIfNegative val="0"/>
          <c:val>
            <c:numRef>
              <c:f>'No vba (2)'!$N$3:$N$12</c:f>
              <c:numCache>
                <c:formatCode>[$$-409]#,##0.00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26619.977999999999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367936"/>
        <c:axId val="181693440"/>
      </c:barChart>
      <c:catAx>
        <c:axId val="18167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81690752"/>
        <c:crosses val="autoZero"/>
        <c:auto val="1"/>
        <c:lblAlgn val="ctr"/>
        <c:lblOffset val="100"/>
        <c:noMultiLvlLbl val="0"/>
      </c:catAx>
      <c:valAx>
        <c:axId val="181690752"/>
        <c:scaling>
          <c:orientation val="minMax"/>
        </c:scaling>
        <c:delete val="0"/>
        <c:axPos val="l"/>
        <c:numFmt formatCode="[$$-409]#,##0.00" sourceLinked="1"/>
        <c:majorTickMark val="out"/>
        <c:minorTickMark val="none"/>
        <c:tickLblPos val="nextTo"/>
        <c:crossAx val="181672576"/>
        <c:crosses val="autoZero"/>
        <c:crossBetween val="between"/>
      </c:valAx>
      <c:valAx>
        <c:axId val="181693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23367936"/>
        <c:crosses val="max"/>
        <c:crossBetween val="between"/>
      </c:valAx>
      <c:catAx>
        <c:axId val="22336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816934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'No vba (2)'!$E$2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(2)'!$E$3:$E$12</c:f>
              <c:numCache>
                <c:formatCode>[$$-409]#,##0.00</c:formatCode>
                <c:ptCount val="10"/>
                <c:pt idx="0">
                  <c:v>579.93600000000004</c:v>
                </c:pt>
                <c:pt idx="1">
                  <c:v>541.70000000000005</c:v>
                </c:pt>
                <c:pt idx="2">
                  <c:v>550.44000000000005</c:v>
                </c:pt>
                <c:pt idx="3">
                  <c:v>352.88800000000003</c:v>
                </c:pt>
                <c:pt idx="4">
                  <c:v>792.12599999999998</c:v>
                </c:pt>
                <c:pt idx="5">
                  <c:v>703.39499999999998</c:v>
                </c:pt>
                <c:pt idx="6">
                  <c:v>271.67700000000002</c:v>
                </c:pt>
                <c:pt idx="7">
                  <c:v>725.34</c:v>
                </c:pt>
                <c:pt idx="8">
                  <c:v>260.40799999999996</c:v>
                </c:pt>
                <c:pt idx="9">
                  <c:v>584.68499999999995</c:v>
                </c:pt>
              </c:numCache>
            </c:numRef>
          </c:val>
        </c:ser>
        <c:ser>
          <c:idx val="3"/>
          <c:order val="1"/>
          <c:tx>
            <c:strRef>
              <c:f>'No vba (2)'!$F$2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(2)'!$F$3:$F$12</c:f>
              <c:numCache>
                <c:formatCode>[$$-409]#,##0.00</c:formatCode>
                <c:ptCount val="10"/>
                <c:pt idx="0">
                  <c:v>9278.9760000000006</c:v>
                </c:pt>
                <c:pt idx="1">
                  <c:v>2524.3220000000001</c:v>
                </c:pt>
                <c:pt idx="2">
                  <c:v>12522.51</c:v>
                </c:pt>
                <c:pt idx="3">
                  <c:v>12615.745999999999</c:v>
                </c:pt>
                <c:pt idx="4">
                  <c:v>8229.3089999999993</c:v>
                </c:pt>
                <c:pt idx="5">
                  <c:v>3516.9750000000004</c:v>
                </c:pt>
                <c:pt idx="6">
                  <c:v>8344.3649999999998</c:v>
                </c:pt>
                <c:pt idx="7">
                  <c:v>8957.9490000000005</c:v>
                </c:pt>
                <c:pt idx="8">
                  <c:v>399.69600000000003</c:v>
                </c:pt>
                <c:pt idx="9">
                  <c:v>4794.4170000000004</c:v>
                </c:pt>
              </c:numCache>
            </c:numRef>
          </c:val>
        </c:ser>
        <c:ser>
          <c:idx val="4"/>
          <c:order val="2"/>
          <c:tx>
            <c:strRef>
              <c:f>'No vba (2)'!$G$2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'No vba (2)'!$B$3:$B$12</c:f>
              <c:strCache>
                <c:ptCount val="1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France</c:v>
                </c:pt>
                <c:pt idx="5">
                  <c:v>Brazil</c:v>
                </c:pt>
                <c:pt idx="6">
                  <c:v>United Kingdom</c:v>
                </c:pt>
                <c:pt idx="7">
                  <c:v>Italy</c:v>
                </c:pt>
                <c:pt idx="8">
                  <c:v>India</c:v>
                </c:pt>
                <c:pt idx="9">
                  <c:v>Russia</c:v>
                </c:pt>
              </c:strCache>
            </c:strRef>
          </c:cat>
          <c:val>
            <c:numRef>
              <c:f>'No vba (2)'!$G$3:$G$12</c:f>
              <c:numCache>
                <c:formatCode>[$$-409]#,##0.00</c:formatCode>
                <c:ptCount val="10"/>
                <c:pt idx="0">
                  <c:v>38469.088000000003</c:v>
                </c:pt>
                <c:pt idx="1">
                  <c:v>2345.5610000000001</c:v>
                </c:pt>
                <c:pt idx="2">
                  <c:v>32842.92</c:v>
                </c:pt>
                <c:pt idx="3">
                  <c:v>31142.365999999998</c:v>
                </c:pt>
                <c:pt idx="4">
                  <c:v>34985.565000000002</c:v>
                </c:pt>
                <c:pt idx="5">
                  <c:v>8568.630000000001</c:v>
                </c:pt>
                <c:pt idx="6">
                  <c:v>30194.958000000002</c:v>
                </c:pt>
                <c:pt idx="7">
                  <c:v>26619.977999999999</c:v>
                </c:pt>
                <c:pt idx="8">
                  <c:v>853.89599999999996</c:v>
                </c:pt>
                <c:pt idx="9">
                  <c:v>7613.8979999999992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536768"/>
        <c:axId val="263204224"/>
      </c:barChart>
      <c:barChart>
        <c:barDir val="col"/>
        <c:grouping val="stacked"/>
        <c:varyColors val="0"/>
        <c:ser>
          <c:idx val="0"/>
          <c:order val="3"/>
          <c:tx>
            <c:strRef>
              <c:f>'No vba (2)'!$L$2</c:f>
              <c:strCache>
                <c:ptCount val="1"/>
                <c:pt idx="0">
                  <c:v>Agricultural</c:v>
                </c:pt>
              </c:strCache>
            </c:strRef>
          </c:tx>
          <c:invertIfNegative val="0"/>
          <c:val>
            <c:numRef>
              <c:f>'No vba (2)'!$L$3:$L$11</c:f>
              <c:numCache>
                <c:formatCode>[$$-409]#,##0.00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725.34</c:v>
                </c:pt>
                <c:pt idx="8">
                  <c:v>0</c:v>
                </c:pt>
              </c:numCache>
            </c:numRef>
          </c:val>
        </c:ser>
        <c:ser>
          <c:idx val="1"/>
          <c:order val="4"/>
          <c:tx>
            <c:strRef>
              <c:f>'No vba (2)'!$M$2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val>
            <c:numRef>
              <c:f>'No vba (2)'!$M$3:$M$12</c:f>
              <c:numCache>
                <c:formatCode>[$$-409]#,##0.00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8957.9490000000005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 vba (2)'!$N$2</c:f>
              <c:strCache>
                <c:ptCount val="1"/>
                <c:pt idx="0">
                  <c:v>Service</c:v>
                </c:pt>
              </c:strCache>
            </c:strRef>
          </c:tx>
          <c:invertIfNegative val="0"/>
          <c:val>
            <c:numRef>
              <c:f>'No vba (2)'!$N$3:$N$12</c:f>
              <c:numCache>
                <c:formatCode>[$$-409]#,##0.00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26619.977999999999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151424"/>
        <c:axId val="263936640"/>
      </c:barChart>
      <c:catAx>
        <c:axId val="25753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3204224"/>
        <c:crosses val="autoZero"/>
        <c:auto val="1"/>
        <c:lblAlgn val="ctr"/>
        <c:lblOffset val="100"/>
        <c:noMultiLvlLbl val="0"/>
      </c:catAx>
      <c:valAx>
        <c:axId val="263204224"/>
        <c:scaling>
          <c:orientation val="minMax"/>
        </c:scaling>
        <c:delete val="0"/>
        <c:axPos val="l"/>
        <c:majorGridlines/>
        <c:numFmt formatCode="[$$-409]#,##0.00" sourceLinked="1"/>
        <c:majorTickMark val="out"/>
        <c:minorTickMark val="none"/>
        <c:tickLblPos val="nextTo"/>
        <c:crossAx val="257536768"/>
        <c:crosses val="autoZero"/>
        <c:crossBetween val="between"/>
      </c:valAx>
      <c:valAx>
        <c:axId val="2639366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4151424"/>
        <c:crosses val="max"/>
        <c:crossBetween val="between"/>
      </c:valAx>
      <c:catAx>
        <c:axId val="26415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6393664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D$14" max="10" min="1" page="10" val="5"/>
</file>

<file path=xl/ctrlProps/ctrlProp2.xml><?xml version="1.0" encoding="utf-8"?>
<formControlPr xmlns="http://schemas.microsoft.com/office/spreadsheetml/2009/9/main" objectType="Spin" dx="16" fmlaLink="$D$14" max="10" min="1" page="10" val="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15</xdr:row>
      <xdr:rowOff>42862</xdr:rowOff>
    </xdr:from>
    <xdr:to>
      <xdr:col>7</xdr:col>
      <xdr:colOff>0</xdr:colOff>
      <xdr:row>29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12</xdr:row>
          <xdr:rowOff>133350</xdr:rowOff>
        </xdr:from>
        <xdr:to>
          <xdr:col>3</xdr:col>
          <xdr:colOff>266700</xdr:colOff>
          <xdr:row>14</xdr:row>
          <xdr:rowOff>76200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15</xdr:row>
      <xdr:rowOff>42862</xdr:rowOff>
    </xdr:from>
    <xdr:to>
      <xdr:col>7</xdr:col>
      <xdr:colOff>0</xdr:colOff>
      <xdr:row>29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12</xdr:row>
          <xdr:rowOff>133350</xdr:rowOff>
        </xdr:from>
        <xdr:to>
          <xdr:col>3</xdr:col>
          <xdr:colOff>266700</xdr:colOff>
          <xdr:row>14</xdr:row>
          <xdr:rowOff>76200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349250</xdr:colOff>
      <xdr:row>13</xdr:row>
      <xdr:rowOff>157692</xdr:rowOff>
    </xdr:from>
    <xdr:to>
      <xdr:col>14</xdr:col>
      <xdr:colOff>381000</xdr:colOff>
      <xdr:row>28</xdr:row>
      <xdr:rowOff>43392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3" displayName="Table13" ref="B2:G12" totalsRowShown="0" headerRowDxfId="32" dataDxfId="31">
  <autoFilter ref="B2:G12"/>
  <sortState ref="B3:G12">
    <sortCondition descending="1" ref="C3:C13"/>
  </sortState>
  <tableColumns count="6">
    <tableColumn id="1" name="Country" dataDxfId="30"/>
    <tableColumn id="6" name="GDP (nominal)" dataDxfId="29"/>
    <tableColumn id="2" name="GDP per capita (nominal)" dataDxfId="28"/>
    <tableColumn id="3" name="Agricultural" dataDxfId="27"/>
    <tableColumn id="4" name="Industrial" dataDxfId="26"/>
    <tableColumn id="5" name="Service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I2:N12" totalsRowShown="0" headerRowDxfId="24" dataDxfId="23">
  <autoFilter ref="I2:N12"/>
  <sortState ref="I3:N12">
    <sortCondition descending="1" ref="J3:J13"/>
  </sortState>
  <tableColumns count="6">
    <tableColumn id="1" name="Country" dataDxfId="22">
      <calculatedColumnFormula>IF(Table13[[#This Row],[Country]]=$C$14,Table13[[#This Row],[Country]],"")</calculatedColumnFormula>
    </tableColumn>
    <tableColumn id="6" name="GDP (nominal)" dataDxfId="21">
      <calculatedColumnFormula>IF(Table134[[#This Row],[Country]]&lt;&gt;"",Table13[[#This Row],[GDP (nominal)]],"")</calculatedColumnFormula>
    </tableColumn>
    <tableColumn id="2" name="GDP per capita (nominal)" dataDxfId="20">
      <calculatedColumnFormula>IF(Table134[[#This Row],[GDP (nominal)]]&lt;&gt;"",Table13[[#This Row],[GDP per capita (nominal)]],"")</calculatedColumnFormula>
    </tableColumn>
    <tableColumn id="3" name="Agricultural" dataDxfId="19">
      <calculatedColumnFormula>IF(Table134[[#This Row],[GDP (nominal)]]&lt;&gt;"",Table13[[#This Row],[Agricultural]],"")</calculatedColumnFormula>
    </tableColumn>
    <tableColumn id="4" name="Industrial" dataDxfId="18">
      <calculatedColumnFormula>IF(Table134[[#This Row],[GDP per capita (nominal)]]&lt;&gt;"",Table13[[#This Row],[Industrial]],"")</calculatedColumnFormula>
    </tableColumn>
    <tableColumn id="5" name="Service" dataDxfId="17">
      <calculatedColumnFormula>IF(Table134[[#This Row],[GDP per capita (nominal)]]&lt;&gt;"",Table13[[#This Row],[Service]],"")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e138" displayName="Table138" ref="B2:G12" totalsRowShown="0" headerRowDxfId="15" dataDxfId="14">
  <autoFilter ref="B2:G12"/>
  <sortState ref="B3:G12">
    <sortCondition descending="1" ref="C3:C13"/>
  </sortState>
  <tableColumns count="6">
    <tableColumn id="1" name="Country" dataDxfId="13"/>
    <tableColumn id="6" name="GDP (nominal)" dataDxfId="12"/>
    <tableColumn id="2" name="GDP per capita (nominal)" dataDxfId="11"/>
    <tableColumn id="3" name="Agricultural" dataDxfId="10"/>
    <tableColumn id="4" name="Industrial" dataDxfId="9"/>
    <tableColumn id="5" name="Service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le13810" displayName="Table13810" ref="I2:N12" totalsRowShown="0" headerRowDxfId="7" dataDxfId="6">
  <autoFilter ref="I2:N12"/>
  <sortState ref="I3:N12">
    <sortCondition descending="1" ref="J3:J13"/>
  </sortState>
  <tableColumns count="6">
    <tableColumn id="1" name="Country" dataDxfId="5">
      <calculatedColumnFormula>IF(Table13[[#This Row],[Country]]=$C$14,Table13[[#This Row],[Country]],"")</calculatedColumnFormula>
    </tableColumn>
    <tableColumn id="6" name="GDP (nominal)" dataDxfId="4">
      <calculatedColumnFormula>IF(Table13[[#This Row],[Country]]=$C$14,Table138[GDP per capita (nominal)],"")</calculatedColumnFormula>
    </tableColumn>
    <tableColumn id="2" name="GDP per capita (nominal)" dataDxfId="3">
      <calculatedColumnFormula>IF(Table13[[#This Row],[Country]]=$C$14,Table138[Agricultural],"")</calculatedColumnFormula>
    </tableColumn>
    <tableColumn id="3" name="Agricultural" dataDxfId="2">
      <calculatedColumnFormula>IF(Table13[[#This Row],[Country]]=$C$14,Table138[Agricultural],"")</calculatedColumnFormula>
    </tableColumn>
    <tableColumn id="4" name="Industrial" dataDxfId="1">
      <calculatedColumnFormula>IF(Table13[[#This Row],[Country]]=$C$14,Table138[Industrial],"")</calculatedColumnFormula>
    </tableColumn>
    <tableColumn id="5" name="Service" dataDxfId="0">
      <calculatedColumnFormula>IF(Table13[[#This Row],[Country]]=$C$14,Table138[Service],"")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N14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16.7109375" style="1" bestFit="1" customWidth="1"/>
    <col min="3" max="3" width="17.7109375" style="1" bestFit="1" customWidth="1"/>
    <col min="4" max="4" width="17.28515625" style="1" customWidth="1"/>
    <col min="5" max="5" width="14.85546875" style="1" bestFit="1" customWidth="1"/>
    <col min="6" max="6" width="13" bestFit="1" customWidth="1"/>
    <col min="7" max="7" width="12.140625" bestFit="1" customWidth="1"/>
    <col min="8" max="8" width="5.85546875" customWidth="1"/>
    <col min="9" max="9" width="16.7109375" bestFit="1" customWidth="1"/>
    <col min="10" max="10" width="17.7109375" bestFit="1" customWidth="1"/>
    <col min="11" max="11" width="27.140625" bestFit="1" customWidth="1"/>
    <col min="12" max="12" width="14.85546875" bestFit="1" customWidth="1"/>
    <col min="13" max="13" width="13" bestFit="1" customWidth="1"/>
    <col min="14" max="14" width="11.28515625" bestFit="1" customWidth="1"/>
  </cols>
  <sheetData>
    <row r="2" spans="2:14" x14ac:dyDescent="0.25"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" t="s">
        <v>0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</row>
    <row r="3" spans="2:14" x14ac:dyDescent="0.25">
      <c r="B3" s="1" t="s">
        <v>1</v>
      </c>
      <c r="C3" s="1">
        <v>14991300</v>
      </c>
      <c r="D3" s="3">
        <v>48328</v>
      </c>
      <c r="E3" s="2">
        <v>579.93600000000004</v>
      </c>
      <c r="F3" s="2">
        <v>9278.9760000000006</v>
      </c>
      <c r="G3" s="2">
        <v>38469.088000000003</v>
      </c>
      <c r="I3" s="1" t="str">
        <f>IF(Table13[[#This Row],[Country]]=$C$14,Table13[[#This Row],[Country]],"")</f>
        <v/>
      </c>
      <c r="J3" s="1" t="str">
        <f>IF(Table134[[#This Row],[Country]]&lt;&gt;"",Table13[[#This Row],[GDP (nominal)]],"")</f>
        <v/>
      </c>
      <c r="K3" s="3" t="str">
        <f>IF(Table134[[#This Row],[GDP (nominal)]]&lt;&gt;"",Table13[[#This Row],[GDP per capita (nominal)]],"")</f>
        <v/>
      </c>
      <c r="L3" s="3" t="str">
        <f>IF(Table134[[#This Row],[GDP (nominal)]]&lt;&gt;"",Table13[[#This Row],[Agricultural]],"")</f>
        <v/>
      </c>
      <c r="M3" s="3" t="str">
        <f>IF(Table134[[#This Row],[GDP per capita (nominal)]]&lt;&gt;"",Table13[[#This Row],[Industrial]],"")</f>
        <v/>
      </c>
      <c r="N3" s="3" t="str">
        <f>IF(Table134[[#This Row],[GDP per capita (nominal)]]&lt;&gt;"",Table13[[#This Row],[Service]],"")</f>
        <v/>
      </c>
    </row>
    <row r="4" spans="2:14" x14ac:dyDescent="0.25">
      <c r="B4" s="1" t="s">
        <v>7</v>
      </c>
      <c r="C4" s="1">
        <v>7203784</v>
      </c>
      <c r="D4" s="3">
        <v>5417</v>
      </c>
      <c r="E4" s="2">
        <v>541.70000000000005</v>
      </c>
      <c r="F4" s="2">
        <v>2524.3220000000001</v>
      </c>
      <c r="G4" s="2">
        <v>2345.5610000000001</v>
      </c>
      <c r="I4" s="1" t="str">
        <f>IF(Table13[[#This Row],[Country]]=$C$14,Table13[[#This Row],[Country]],"")</f>
        <v/>
      </c>
      <c r="J4" s="1" t="str">
        <f>IF(Table134[[#This Row],[Country]]&lt;&gt;"",Table13[[#This Row],[GDP (nominal)]],"")</f>
        <v/>
      </c>
      <c r="K4" s="3" t="str">
        <f>IF(Table134[[#This Row],[GDP (nominal)]]&lt;&gt;"",Table13[[#This Row],[GDP per capita (nominal)]],"")</f>
        <v/>
      </c>
      <c r="L4" s="3" t="str">
        <f>IF(Table134[[#This Row],[GDP (nominal)]]&lt;&gt;"",Table13[[#This Row],[Agricultural]],"")</f>
        <v/>
      </c>
      <c r="M4" s="3" t="str">
        <f>IF(Table134[[#This Row],[GDP per capita (nominal)]]&lt;&gt;"",Table13[[#This Row],[Industrial]],"")</f>
        <v/>
      </c>
      <c r="N4" s="3" t="str">
        <f>IF(Table134[[#This Row],[GDP per capita (nominal)]]&lt;&gt;"",Table13[[#This Row],[Service]],"")</f>
        <v/>
      </c>
    </row>
    <row r="5" spans="2:14" x14ac:dyDescent="0.25">
      <c r="B5" s="1" t="s">
        <v>8</v>
      </c>
      <c r="C5" s="1">
        <v>5870357</v>
      </c>
      <c r="D5" s="3">
        <v>45870</v>
      </c>
      <c r="E5" s="2">
        <v>550.44000000000005</v>
      </c>
      <c r="F5" s="2">
        <v>12522.51</v>
      </c>
      <c r="G5" s="2">
        <v>32842.92</v>
      </c>
      <c r="I5" s="1" t="str">
        <f>IF(Table13[[#This Row],[Country]]=$C$14,Table13[[#This Row],[Country]],"")</f>
        <v/>
      </c>
      <c r="J5" s="1" t="str">
        <f>IF(Table134[[#This Row],[Country]]&lt;&gt;"",Table13[[#This Row],[GDP (nominal)]],"")</f>
        <v/>
      </c>
      <c r="K5" s="3" t="str">
        <f>IF(Table134[[#This Row],[GDP (nominal)]]&lt;&gt;"",Table13[[#This Row],[GDP per capita (nominal)]],"")</f>
        <v/>
      </c>
      <c r="L5" s="3" t="str">
        <f>IF(Table134[[#This Row],[GDP (nominal)]]&lt;&gt;"",Table13[[#This Row],[Agricultural]],"")</f>
        <v/>
      </c>
      <c r="M5" s="3" t="str">
        <f>IF(Table134[[#This Row],[GDP per capita (nominal)]]&lt;&gt;"",Table13[[#This Row],[Industrial]],"")</f>
        <v/>
      </c>
      <c r="N5" s="3" t="str">
        <f>IF(Table134[[#This Row],[GDP per capita (nominal)]]&lt;&gt;"",Table13[[#This Row],[Service]],"")</f>
        <v/>
      </c>
    </row>
    <row r="6" spans="2:14" x14ac:dyDescent="0.25">
      <c r="B6" s="1" t="s">
        <v>9</v>
      </c>
      <c r="C6" s="1">
        <v>3604061</v>
      </c>
      <c r="D6" s="3">
        <v>44111</v>
      </c>
      <c r="E6" s="2">
        <v>352.88800000000003</v>
      </c>
      <c r="F6" s="2">
        <v>12615.745999999999</v>
      </c>
      <c r="G6" s="2">
        <v>31142.365999999998</v>
      </c>
      <c r="I6" s="1" t="str">
        <f>IF(Table13[[#This Row],[Country]]=$C$14,Table13[[#This Row],[Country]],"")</f>
        <v/>
      </c>
      <c r="J6" s="1" t="str">
        <f>IF(Table134[[#This Row],[Country]]&lt;&gt;"",Table13[[#This Row],[GDP (nominal)]],"")</f>
        <v/>
      </c>
      <c r="K6" s="3" t="str">
        <f>IF(Table134[[#This Row],[GDP (nominal)]]&lt;&gt;"",Table13[[#This Row],[GDP per capita (nominal)]],"")</f>
        <v/>
      </c>
      <c r="L6" s="3" t="str">
        <f>IF(Table134[[#This Row],[GDP (nominal)]]&lt;&gt;"",Table13[[#This Row],[Agricultural]],"")</f>
        <v/>
      </c>
      <c r="M6" s="3" t="str">
        <f>IF(Table134[[#This Row],[GDP per capita (nominal)]]&lt;&gt;"",Table13[[#This Row],[Industrial]],"")</f>
        <v/>
      </c>
      <c r="N6" s="3" t="str">
        <f>IF(Table134[[#This Row],[GDP per capita (nominal)]]&lt;&gt;"",Table13[[#This Row],[Service]],"")</f>
        <v/>
      </c>
    </row>
    <row r="7" spans="2:14" x14ac:dyDescent="0.25">
      <c r="B7" s="1" t="s">
        <v>10</v>
      </c>
      <c r="C7" s="1">
        <v>2775518</v>
      </c>
      <c r="D7" s="3">
        <v>44007</v>
      </c>
      <c r="E7" s="2">
        <v>792.12599999999998</v>
      </c>
      <c r="F7" s="2">
        <v>8229.3089999999993</v>
      </c>
      <c r="G7" s="2">
        <v>34985.565000000002</v>
      </c>
      <c r="I7" s="1" t="str">
        <f>IF(Table13[[#This Row],[Country]]=$C$14,Table13[[#This Row],[Country]],"")</f>
        <v>France</v>
      </c>
      <c r="J7" s="1">
        <f>IF(Table134[[#This Row],[Country]]&lt;&gt;"",Table13[[#This Row],[GDP (nominal)]],"")</f>
        <v>2775518</v>
      </c>
      <c r="K7" s="3">
        <f>IF(Table134[[#This Row],[GDP (nominal)]]&lt;&gt;"",Table13[[#This Row],[GDP per capita (nominal)]],"")</f>
        <v>44007</v>
      </c>
      <c r="L7" s="3">
        <f>IF(Table134[[#This Row],[GDP (nominal)]]&lt;&gt;"",Table13[[#This Row],[Agricultural]],"")</f>
        <v>792.12599999999998</v>
      </c>
      <c r="M7" s="3">
        <f>IF(Table134[[#This Row],[GDP per capita (nominal)]]&lt;&gt;"",Table13[[#This Row],[Industrial]],"")</f>
        <v>8229.3089999999993</v>
      </c>
      <c r="N7" s="3">
        <f>IF(Table134[[#This Row],[GDP per capita (nominal)]]&lt;&gt;"",Table13[[#This Row],[Service]],"")</f>
        <v>34985.565000000002</v>
      </c>
    </row>
    <row r="8" spans="2:14" x14ac:dyDescent="0.25">
      <c r="B8" s="1" t="s">
        <v>11</v>
      </c>
      <c r="C8" s="1">
        <v>2476651</v>
      </c>
      <c r="D8" s="3">
        <v>12789</v>
      </c>
      <c r="E8" s="2">
        <v>703.39499999999998</v>
      </c>
      <c r="F8" s="2">
        <v>3516.9750000000004</v>
      </c>
      <c r="G8" s="2">
        <v>8568.630000000001</v>
      </c>
      <c r="I8" s="1" t="str">
        <f>IF(Table13[[#This Row],[Country]]=$C$14,Table13[[#This Row],[Country]],"")</f>
        <v/>
      </c>
      <c r="J8" s="1" t="str">
        <f>IF(Table134[[#This Row],[Country]]&lt;&gt;"",Table13[[#This Row],[GDP (nominal)]],"")</f>
        <v/>
      </c>
      <c r="K8" s="3" t="str">
        <f>IF(Table134[[#This Row],[GDP (nominal)]]&lt;&gt;"",Table13[[#This Row],[GDP per capita (nominal)]],"")</f>
        <v/>
      </c>
      <c r="L8" s="3" t="str">
        <f>IF(Table134[[#This Row],[GDP (nominal)]]&lt;&gt;"",Table13[[#This Row],[Agricultural]],"")</f>
        <v/>
      </c>
      <c r="M8" s="3" t="str">
        <f>IF(Table134[[#This Row],[GDP per capita (nominal)]]&lt;&gt;"",Table13[[#This Row],[Industrial]],"")</f>
        <v/>
      </c>
      <c r="N8" s="3" t="str">
        <f>IF(Table134[[#This Row],[GDP per capita (nominal)]]&lt;&gt;"",Table13[[#This Row],[Service]],"")</f>
        <v/>
      </c>
    </row>
    <row r="9" spans="2:14" x14ac:dyDescent="0.25">
      <c r="B9" s="1" t="s">
        <v>12</v>
      </c>
      <c r="C9" s="1">
        <v>2429184</v>
      </c>
      <c r="D9" s="3">
        <v>38811</v>
      </c>
      <c r="E9" s="2">
        <v>271.67700000000002</v>
      </c>
      <c r="F9" s="2">
        <v>8344.3649999999998</v>
      </c>
      <c r="G9" s="2">
        <v>30194.958000000002</v>
      </c>
      <c r="I9" s="1" t="str">
        <f>IF(Table13[[#This Row],[Country]]=$C$14,Table13[[#This Row],[Country]],"")</f>
        <v/>
      </c>
      <c r="J9" s="1" t="str">
        <f>IF(Table134[[#This Row],[Country]]&lt;&gt;"",Table13[[#This Row],[GDP (nominal)]],"")</f>
        <v/>
      </c>
      <c r="K9" s="3" t="str">
        <f>IF(Table134[[#This Row],[GDP (nominal)]]&lt;&gt;"",Table13[[#This Row],[GDP per capita (nominal)]],"")</f>
        <v/>
      </c>
      <c r="L9" s="3" t="str">
        <f>IF(Table134[[#This Row],[GDP (nominal)]]&lt;&gt;"",Table13[[#This Row],[Agricultural]],"")</f>
        <v/>
      </c>
      <c r="M9" s="3" t="str">
        <f>IF(Table134[[#This Row],[GDP per capita (nominal)]]&lt;&gt;"",Table13[[#This Row],[Industrial]],"")</f>
        <v/>
      </c>
      <c r="N9" s="3" t="str">
        <f>IF(Table134[[#This Row],[GDP per capita (nominal)]]&lt;&gt;"",Table13[[#This Row],[Service]],"")</f>
        <v/>
      </c>
    </row>
    <row r="10" spans="2:14" x14ac:dyDescent="0.25">
      <c r="B10" s="1" t="s">
        <v>13</v>
      </c>
      <c r="C10" s="1">
        <v>2195937</v>
      </c>
      <c r="D10" s="3">
        <v>36267</v>
      </c>
      <c r="E10" s="2">
        <v>725.34</v>
      </c>
      <c r="F10" s="2">
        <v>8957.9490000000005</v>
      </c>
      <c r="G10" s="2">
        <v>26619.977999999999</v>
      </c>
      <c r="I10" s="1" t="str">
        <f>IF(Table13[[#This Row],[Country]]=$C$14,Table13[[#This Row],[Country]],"")</f>
        <v/>
      </c>
      <c r="J10" s="1" t="str">
        <f>IF(Table134[[#This Row],[Country]]&lt;&gt;"",Table13[[#This Row],[GDP (nominal)]],"")</f>
        <v/>
      </c>
      <c r="K10" s="3" t="str">
        <f>IF(Table134[[#This Row],[GDP (nominal)]]&lt;&gt;"",Table13[[#This Row],[GDP per capita (nominal)]],"")</f>
        <v/>
      </c>
      <c r="L10" s="3" t="str">
        <f>IF(Table134[[#This Row],[GDP (nominal)]]&lt;&gt;"",Table13[[#This Row],[Agricultural]],"")</f>
        <v/>
      </c>
      <c r="M10" s="3" t="str">
        <f>IF(Table134[[#This Row],[GDP per capita (nominal)]]&lt;&gt;"",Table13[[#This Row],[Industrial]],"")</f>
        <v/>
      </c>
      <c r="N10" s="3" t="str">
        <f>IF(Table134[[#This Row],[GDP per capita (nominal)]]&lt;&gt;"",Table13[[#This Row],[Service]],"")</f>
        <v/>
      </c>
    </row>
    <row r="11" spans="2:14" x14ac:dyDescent="0.25">
      <c r="B11" s="1" t="s">
        <v>15</v>
      </c>
      <c r="C11" s="1">
        <v>1897608</v>
      </c>
      <c r="D11" s="3">
        <v>1514</v>
      </c>
      <c r="E11" s="2">
        <v>260.40799999999996</v>
      </c>
      <c r="F11" s="2">
        <v>399.69600000000003</v>
      </c>
      <c r="G11" s="2">
        <v>853.89599999999996</v>
      </c>
      <c r="I11" s="1" t="str">
        <f>IF(Table13[[#This Row],[Country]]=$C$14,Table13[[#This Row],[Country]],"")</f>
        <v/>
      </c>
      <c r="J11" s="1" t="str">
        <f>IF(Table134[[#This Row],[Country]]&lt;&gt;"",Table13[[#This Row],[GDP (nominal)]],"")</f>
        <v/>
      </c>
      <c r="K11" s="3" t="str">
        <f>IF(Table134[[#This Row],[GDP (nominal)]]&lt;&gt;"",Table13[[#This Row],[GDP per capita (nominal)]],"")</f>
        <v/>
      </c>
      <c r="L11" s="3" t="str">
        <f>IF(Table134[[#This Row],[GDP (nominal)]]&lt;&gt;"",Table13[[#This Row],[Agricultural]],"")</f>
        <v/>
      </c>
      <c r="M11" s="3" t="str">
        <f>IF(Table134[[#This Row],[GDP per capita (nominal)]]&lt;&gt;"",Table13[[#This Row],[Industrial]],"")</f>
        <v/>
      </c>
      <c r="N11" s="3" t="str">
        <f>IF(Table134[[#This Row],[GDP per capita (nominal)]]&lt;&gt;"",Table13[[#This Row],[Service]],"")</f>
        <v/>
      </c>
    </row>
    <row r="12" spans="2:14" x14ac:dyDescent="0.25">
      <c r="B12" s="1" t="s">
        <v>14</v>
      </c>
      <c r="C12" s="1">
        <v>1857770</v>
      </c>
      <c r="D12" s="3">
        <v>12993</v>
      </c>
      <c r="E12" s="2">
        <v>584.68499999999995</v>
      </c>
      <c r="F12" s="2">
        <v>4794.4170000000004</v>
      </c>
      <c r="G12" s="2">
        <v>7613.8979999999992</v>
      </c>
      <c r="I12" s="1" t="str">
        <f>IF(Table13[[#This Row],[Country]]=$C$14,Table13[[#This Row],[Country]],"")</f>
        <v/>
      </c>
      <c r="J12" s="1" t="str">
        <f>IF(Table134[[#This Row],[Country]]&lt;&gt;"",Table13[[#This Row],[GDP (nominal)]],"")</f>
        <v/>
      </c>
      <c r="K12" s="3" t="str">
        <f>IF(Table134[[#This Row],[GDP (nominal)]]&lt;&gt;"",Table13[[#This Row],[GDP per capita (nominal)]],"")</f>
        <v/>
      </c>
      <c r="L12" s="3" t="str">
        <f>IF(Table134[[#This Row],[GDP (nominal)]]&lt;&gt;"",Table13[[#This Row],[Agricultural]],"")</f>
        <v/>
      </c>
      <c r="M12" s="3" t="str">
        <f>IF(Table134[[#This Row],[GDP per capita (nominal)]]&lt;&gt;"",Table13[[#This Row],[Industrial]],"")</f>
        <v/>
      </c>
      <c r="N12" s="3" t="str">
        <f>IF(Table134[[#This Row],[GDP per capita (nominal)]]&lt;&gt;"",Table13[[#This Row],[Service]],"")</f>
        <v/>
      </c>
    </row>
    <row r="14" spans="2:14" x14ac:dyDescent="0.25">
      <c r="B14" s="4" t="s">
        <v>16</v>
      </c>
      <c r="C14" t="str">
        <f>INDEX(Table13[Country],D14)</f>
        <v>France</v>
      </c>
      <c r="D14" s="5">
        <v>5</v>
      </c>
    </row>
  </sheetData>
  <conditionalFormatting sqref="B3:G12">
    <cfRule type="expression" dxfId="33" priority="3">
      <formula>$C$14=INDIRECT("Table13[@Country]")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2</xdr:col>
                    <xdr:colOff>1162050</xdr:colOff>
                    <xdr:row>12</xdr:row>
                    <xdr:rowOff>133350</xdr:rowOff>
                  </from>
                  <to>
                    <xdr:col>3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2:N14"/>
  <sheetViews>
    <sheetView showGridLines="0" zoomScale="90" zoomScaleNormal="90" workbookViewId="0">
      <selection activeCell="I13" sqref="I13"/>
    </sheetView>
  </sheetViews>
  <sheetFormatPr defaultRowHeight="15" x14ac:dyDescent="0.25"/>
  <cols>
    <col min="1" max="1" width="2.85546875" customWidth="1"/>
    <col min="2" max="2" width="16.7109375" style="1" bestFit="1" customWidth="1"/>
    <col min="3" max="3" width="17.7109375" style="1" bestFit="1" customWidth="1"/>
    <col min="4" max="4" width="17.28515625" style="1" customWidth="1"/>
    <col min="5" max="5" width="14.85546875" style="1" bestFit="1" customWidth="1"/>
    <col min="6" max="6" width="13" bestFit="1" customWidth="1"/>
    <col min="7" max="7" width="12.140625" bestFit="1" customWidth="1"/>
    <col min="8" max="8" width="5.85546875" customWidth="1"/>
    <col min="9" max="9" width="16.7109375" bestFit="1" customWidth="1"/>
    <col min="10" max="10" width="17.7109375" bestFit="1" customWidth="1"/>
    <col min="11" max="11" width="27.140625" bestFit="1" customWidth="1"/>
    <col min="12" max="12" width="14.85546875" bestFit="1" customWidth="1"/>
    <col min="13" max="13" width="13" bestFit="1" customWidth="1"/>
    <col min="14" max="14" width="12.140625" bestFit="1" customWidth="1"/>
  </cols>
  <sheetData>
    <row r="2" spans="2:14" x14ac:dyDescent="0.25"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" t="s">
        <v>0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</row>
    <row r="3" spans="2:14" x14ac:dyDescent="0.25">
      <c r="B3" s="1" t="s">
        <v>1</v>
      </c>
      <c r="C3" s="1">
        <v>14991300</v>
      </c>
      <c r="D3" s="3">
        <v>48328</v>
      </c>
      <c r="E3" s="2">
        <v>579.93600000000004</v>
      </c>
      <c r="F3" s="2">
        <v>9278.9760000000006</v>
      </c>
      <c r="G3" s="2">
        <v>38469.088000000003</v>
      </c>
      <c r="I3" s="1" t="str">
        <f>IF(Table13[[#This Row],[Country]]=$C$14,Table13[[#This Row],[Country]],"")</f>
        <v/>
      </c>
      <c r="J3" s="1" t="str">
        <f>IF(Table13[[#This Row],[Country]]=$C$14,Table138[GDP per capita (nominal)],"")</f>
        <v/>
      </c>
      <c r="K3" s="1" t="str">
        <f>IF(Table13[[#This Row],[Country]]=$C$14,Table138[Agricultural],"")</f>
        <v/>
      </c>
      <c r="L3" s="1" t="str">
        <f>IF(Table13[[#This Row],[Country]]=$C$14,Table138[Agricultural],"")</f>
        <v/>
      </c>
      <c r="M3" s="1" t="str">
        <f>IF(Table13[[#This Row],[Country]]=$C$14,Table138[Industrial],"")</f>
        <v/>
      </c>
      <c r="N3" s="1" t="str">
        <f>IF(Table13[[#This Row],[Country]]=$C$14,Table138[Service],"")</f>
        <v/>
      </c>
    </row>
    <row r="4" spans="2:14" x14ac:dyDescent="0.25">
      <c r="B4" s="1" t="s">
        <v>7</v>
      </c>
      <c r="C4" s="1">
        <v>7203784</v>
      </c>
      <c r="D4" s="3">
        <v>5417</v>
      </c>
      <c r="E4" s="2">
        <v>541.70000000000005</v>
      </c>
      <c r="F4" s="2">
        <v>2524.3220000000001</v>
      </c>
      <c r="G4" s="2">
        <v>2345.5610000000001</v>
      </c>
      <c r="I4" s="1" t="str">
        <f>IF(Table13[[#This Row],[Country]]=$C$14,Table13[[#This Row],[Country]],"")</f>
        <v/>
      </c>
      <c r="J4" s="1" t="str">
        <f>IF(Table13[[#This Row],[Country]]=$C$14,Table138[GDP per capita (nominal)],"")</f>
        <v/>
      </c>
      <c r="K4" s="3" t="str">
        <f>IF(Table13[[#This Row],[Country]]=$C$14,Table138[Agricultural],"")</f>
        <v/>
      </c>
      <c r="L4" s="2" t="str">
        <f>IF(Table13[[#This Row],[Country]]=$C$14,Table138[Agricultural],"")</f>
        <v/>
      </c>
      <c r="M4" s="2" t="str">
        <f>IF(Table13[[#This Row],[Country]]=$C$14,Table138[Industrial],"")</f>
        <v/>
      </c>
      <c r="N4" s="2" t="str">
        <f>IF(Table13[[#This Row],[Country]]=$C$14,Table138[Service],"")</f>
        <v/>
      </c>
    </row>
    <row r="5" spans="2:14" x14ac:dyDescent="0.25">
      <c r="B5" s="1" t="s">
        <v>8</v>
      </c>
      <c r="C5" s="1">
        <v>5870357</v>
      </c>
      <c r="D5" s="3">
        <v>45870</v>
      </c>
      <c r="E5" s="2">
        <v>550.44000000000005</v>
      </c>
      <c r="F5" s="2">
        <v>12522.51</v>
      </c>
      <c r="G5" s="2">
        <v>32842.92</v>
      </c>
      <c r="I5" s="1" t="str">
        <f>IF(Table13[[#This Row],[Country]]=$C$14,Table13[[#This Row],[Country]],"")</f>
        <v/>
      </c>
      <c r="J5" s="1" t="str">
        <f>IF(Table13[[#This Row],[Country]]=$C$14,Table138[GDP per capita (nominal)],"")</f>
        <v/>
      </c>
      <c r="K5" s="3" t="str">
        <f>IF(Table13[[#This Row],[Country]]=$C$14,Table138[Agricultural],"")</f>
        <v/>
      </c>
      <c r="L5" s="2" t="str">
        <f>IF(Table13[[#This Row],[Country]]=$C$14,Table138[Agricultural],"")</f>
        <v/>
      </c>
      <c r="M5" s="2" t="str">
        <f>IF(Table13[[#This Row],[Country]]=$C$14,Table138[Industrial],"")</f>
        <v/>
      </c>
      <c r="N5" s="2" t="str">
        <f>IF(Table13[[#This Row],[Country]]=$C$14,Table138[Service],"")</f>
        <v/>
      </c>
    </row>
    <row r="6" spans="2:14" x14ac:dyDescent="0.25">
      <c r="B6" s="1" t="s">
        <v>9</v>
      </c>
      <c r="C6" s="1">
        <v>3604061</v>
      </c>
      <c r="D6" s="3">
        <v>44111</v>
      </c>
      <c r="E6" s="2">
        <v>352.88800000000003</v>
      </c>
      <c r="F6" s="2">
        <v>12615.745999999999</v>
      </c>
      <c r="G6" s="2">
        <v>31142.365999999998</v>
      </c>
      <c r="I6" s="1" t="str">
        <f>IF(Table13[[#This Row],[Country]]=$C$14,Table13[[#This Row],[Country]],"")</f>
        <v/>
      </c>
      <c r="J6" s="1" t="str">
        <f>IF(Table13[[#This Row],[Country]]=$C$14,Table138[GDP per capita (nominal)],"")</f>
        <v/>
      </c>
      <c r="K6" s="3" t="str">
        <f>IF(Table13[[#This Row],[Country]]=$C$14,Table138[Agricultural],"")</f>
        <v/>
      </c>
      <c r="L6" s="2" t="str">
        <f>IF(Table13[[#This Row],[Country]]=$C$14,Table138[Agricultural],"")</f>
        <v/>
      </c>
      <c r="M6" s="2" t="str">
        <f>IF(Table13[[#This Row],[Country]]=$C$14,Table138[Industrial],"")</f>
        <v/>
      </c>
      <c r="N6" s="2" t="str">
        <f>IF(Table13[[#This Row],[Country]]=$C$14,Table138[Service],"")</f>
        <v/>
      </c>
    </row>
    <row r="7" spans="2:14" x14ac:dyDescent="0.25">
      <c r="B7" s="1" t="s">
        <v>10</v>
      </c>
      <c r="C7" s="1">
        <v>2775518</v>
      </c>
      <c r="D7" s="3">
        <v>44007</v>
      </c>
      <c r="E7" s="2">
        <v>792.12599999999998</v>
      </c>
      <c r="F7" s="2">
        <v>8229.3089999999993</v>
      </c>
      <c r="G7" s="2">
        <v>34985.565000000002</v>
      </c>
      <c r="I7" s="1" t="str">
        <f>IF(Table13[[#This Row],[Country]]=$C$14,Table13[[#This Row],[Country]],"")</f>
        <v/>
      </c>
      <c r="J7" s="1" t="str">
        <f>IF(Table13[[#This Row],[Country]]=$C$14,Table138[GDP per capita (nominal)],"")</f>
        <v/>
      </c>
      <c r="K7" s="3" t="str">
        <f>IF(Table13[[#This Row],[Country]]=$C$14,Table138[Agricultural],"")</f>
        <v/>
      </c>
      <c r="L7" s="2" t="str">
        <f>IF(Table13[[#This Row],[Country]]=$C$14,Table138[Agricultural],"")</f>
        <v/>
      </c>
      <c r="M7" s="2" t="str">
        <f>IF(Table13[[#This Row],[Country]]=$C$14,Table138[Industrial],"")</f>
        <v/>
      </c>
      <c r="N7" s="2" t="str">
        <f>IF(Table13[[#This Row],[Country]]=$C$14,Table138[Service],"")</f>
        <v/>
      </c>
    </row>
    <row r="8" spans="2:14" x14ac:dyDescent="0.25">
      <c r="B8" s="1" t="s">
        <v>11</v>
      </c>
      <c r="C8" s="1">
        <v>2476651</v>
      </c>
      <c r="D8" s="3">
        <v>12789</v>
      </c>
      <c r="E8" s="2">
        <v>703.39499999999998</v>
      </c>
      <c r="F8" s="2">
        <v>3516.9750000000004</v>
      </c>
      <c r="G8" s="2">
        <v>8568.630000000001</v>
      </c>
      <c r="I8" s="1" t="str">
        <f>IF(Table13[[#This Row],[Country]]=$C$14,Table13[[#This Row],[Country]],"")</f>
        <v/>
      </c>
      <c r="J8" s="1" t="str">
        <f>IF(Table13[[#This Row],[Country]]=$C$14,Table138[GDP per capita (nominal)],"")</f>
        <v/>
      </c>
      <c r="K8" s="3" t="str">
        <f>IF(Table13[[#This Row],[Country]]=$C$14,Table138[Agricultural],"")</f>
        <v/>
      </c>
      <c r="L8" s="2" t="str">
        <f>IF(Table13[[#This Row],[Country]]=$C$14,Table138[Agricultural],"")</f>
        <v/>
      </c>
      <c r="M8" s="2" t="str">
        <f>IF(Table13[[#This Row],[Country]]=$C$14,Table138[Industrial],"")</f>
        <v/>
      </c>
      <c r="N8" s="2" t="str">
        <f>IF(Table13[[#This Row],[Country]]=$C$14,Table138[Service],"")</f>
        <v/>
      </c>
    </row>
    <row r="9" spans="2:14" x14ac:dyDescent="0.25">
      <c r="B9" s="1" t="s">
        <v>12</v>
      </c>
      <c r="C9" s="1">
        <v>2429184</v>
      </c>
      <c r="D9" s="3">
        <v>38811</v>
      </c>
      <c r="E9" s="2">
        <v>271.67700000000002</v>
      </c>
      <c r="F9" s="2">
        <v>8344.3649999999998</v>
      </c>
      <c r="G9" s="2">
        <v>30194.958000000002</v>
      </c>
      <c r="I9" s="1" t="str">
        <f>IF(Table13[[#This Row],[Country]]=$C$14,Table13[[#This Row],[Country]],"")</f>
        <v/>
      </c>
      <c r="J9" s="1" t="str">
        <f>IF(Table13[[#This Row],[Country]]=$C$14,Table138[GDP per capita (nominal)],"")</f>
        <v/>
      </c>
      <c r="K9" s="3" t="str">
        <f>IF(Table13[[#This Row],[Country]]=$C$14,Table138[Agricultural],"")</f>
        <v/>
      </c>
      <c r="L9" s="2" t="str">
        <f>IF(Table13[[#This Row],[Country]]=$C$14,Table138[Agricultural],"")</f>
        <v/>
      </c>
      <c r="M9" s="2" t="str">
        <f>IF(Table13[[#This Row],[Country]]=$C$14,Table138[Industrial],"")</f>
        <v/>
      </c>
      <c r="N9" s="2" t="str">
        <f>IF(Table13[[#This Row],[Country]]=$C$14,Table138[Service],"")</f>
        <v/>
      </c>
    </row>
    <row r="10" spans="2:14" x14ac:dyDescent="0.25">
      <c r="B10" s="1" t="s">
        <v>13</v>
      </c>
      <c r="C10" s="1">
        <v>2195937</v>
      </c>
      <c r="D10" s="3">
        <v>36267</v>
      </c>
      <c r="E10" s="2">
        <v>725.34</v>
      </c>
      <c r="F10" s="2">
        <v>8957.9490000000005</v>
      </c>
      <c r="G10" s="2">
        <v>26619.977999999999</v>
      </c>
      <c r="I10" s="1" t="str">
        <f>IF(Table13[[#This Row],[Country]]=$C$14,Table13[[#This Row],[Country]],"")</f>
        <v>Italy</v>
      </c>
      <c r="J10" s="1">
        <f>IF(Table13[[#This Row],[Country]]=$C$14,Table138[GDP per capita (nominal)],"")</f>
        <v>36267</v>
      </c>
      <c r="K10" s="3">
        <f>IF(Table13[[#This Row],[Country]]=$C$14,Table138[Agricultural],"")</f>
        <v>725.34</v>
      </c>
      <c r="L10" s="2">
        <f>IF(Table13[[#This Row],[Country]]=$C$14,Table138[Agricultural],"")</f>
        <v>725.34</v>
      </c>
      <c r="M10" s="2">
        <f>IF(Table13[[#This Row],[Country]]=$C$14,Table138[Industrial],"")</f>
        <v>8957.9490000000005</v>
      </c>
      <c r="N10" s="2">
        <f>IF(Table13[[#This Row],[Country]]=$C$14,Table138[Service],"")</f>
        <v>26619.977999999999</v>
      </c>
    </row>
    <row r="11" spans="2:14" x14ac:dyDescent="0.25">
      <c r="B11" s="1" t="s">
        <v>15</v>
      </c>
      <c r="C11" s="1">
        <v>1897608</v>
      </c>
      <c r="D11" s="3">
        <v>1514</v>
      </c>
      <c r="E11" s="2">
        <v>260.40799999999996</v>
      </c>
      <c r="F11" s="2">
        <v>399.69600000000003</v>
      </c>
      <c r="G11" s="2">
        <v>853.89599999999996</v>
      </c>
      <c r="I11" s="1" t="str">
        <f>IF(Table13[[#This Row],[Country]]=$C$14,Table13[[#This Row],[Country]],"")</f>
        <v/>
      </c>
      <c r="J11" s="1" t="str">
        <f>IF(Table13[[#This Row],[Country]]=$C$14,Table138[GDP per capita (nominal)],"")</f>
        <v/>
      </c>
      <c r="K11" s="3" t="str">
        <f>IF(Table13[[#This Row],[Country]]=$C$14,Table138[Agricultural],"")</f>
        <v/>
      </c>
      <c r="L11" s="2" t="str">
        <f>IF(Table13[[#This Row],[Country]]=$C$14,Table138[Agricultural],"")</f>
        <v/>
      </c>
      <c r="M11" s="2" t="str">
        <f>IF(Table13[[#This Row],[Country]]=$C$14,Table138[Industrial],"")</f>
        <v/>
      </c>
      <c r="N11" s="2" t="str">
        <f>IF(Table13[[#This Row],[Country]]=$C$14,Table138[Service],"")</f>
        <v/>
      </c>
    </row>
    <row r="12" spans="2:14" x14ac:dyDescent="0.25">
      <c r="B12" s="1" t="s">
        <v>14</v>
      </c>
      <c r="C12" s="1">
        <v>1857770</v>
      </c>
      <c r="D12" s="3">
        <v>12993</v>
      </c>
      <c r="E12" s="2">
        <v>584.68499999999995</v>
      </c>
      <c r="F12" s="2">
        <v>4794.4170000000004</v>
      </c>
      <c r="G12" s="2">
        <v>7613.8979999999992</v>
      </c>
      <c r="I12" s="1" t="str">
        <f>IF(Table13[[#This Row],[Country]]=$C$14,Table13[[#This Row],[Country]],"")</f>
        <v/>
      </c>
      <c r="J12" s="1" t="str">
        <f>IF(Table13[[#This Row],[Country]]=$C$14,Table138[GDP per capita (nominal)],"")</f>
        <v/>
      </c>
      <c r="K12" s="3" t="str">
        <f>IF(Table13[[#This Row],[Country]]=$C$14,Table138[Agricultural],"")</f>
        <v/>
      </c>
      <c r="L12" s="2" t="str">
        <f>IF(Table13[[#This Row],[Country]]=$C$14,Table138[Agricultural],"")</f>
        <v/>
      </c>
      <c r="M12" s="2" t="str">
        <f>IF(Table13[[#This Row],[Country]]=$C$14,Table138[Industrial],"")</f>
        <v/>
      </c>
      <c r="N12" s="2" t="str">
        <f>IF(Table13[[#This Row],[Country]]=$C$14,Table138[Service],"")</f>
        <v/>
      </c>
    </row>
    <row r="14" spans="2:14" x14ac:dyDescent="0.25">
      <c r="B14" s="4" t="s">
        <v>16</v>
      </c>
      <c r="C14" t="str">
        <f>INDEX(Table138[Country],D14)</f>
        <v>Italy</v>
      </c>
      <c r="D14" s="5">
        <v>8</v>
      </c>
    </row>
  </sheetData>
  <conditionalFormatting sqref="B3:G12">
    <cfRule type="expression" dxfId="16" priority="2">
      <formula>$C$14=INDIRECT("Table13[@Country]")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Spinner 1">
              <controlPr defaultSize="0" autoPict="0">
                <anchor moveWithCells="1" sizeWithCells="1">
                  <from>
                    <xdr:col>2</xdr:col>
                    <xdr:colOff>1162050</xdr:colOff>
                    <xdr:row>12</xdr:row>
                    <xdr:rowOff>133350</xdr:rowOff>
                  </from>
                  <to>
                    <xdr:col>3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vba</vt:lpstr>
      <vt:lpstr>No vba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2013-01-29T08:08:32Z</dcterms:created>
  <dcterms:modified xsi:type="dcterms:W3CDTF">2015-08-24T12:34:50Z</dcterms:modified>
</cp:coreProperties>
</file>