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://127.0.0.1:42427/RSemcunNwsch/DropCrypt/excelforum/"/>
    </mc:Choice>
  </mc:AlternateContent>
  <xr:revisionPtr revIDLastSave="0" documentId="14_{2553E2AD-8D4B-4212-A8D1-4FB928B1D28C}" xr6:coauthVersionLast="47" xr6:coauthVersionMax="47" xr10:uidLastSave="{00000000-0000-0000-0000-000000000000}"/>
  <bookViews>
    <workbookView xWindow="-120" yWindow="-120" windowWidth="29040" windowHeight="17640" xr2:uid="{786961B9-66C1-4153-ABAF-EA70220A7BE2}"/>
  </bookViews>
  <sheets>
    <sheet name="Sum based on list" sheetId="2" r:id="rId1"/>
    <sheet name="based on criteria" sheetId="1" r:id="rId2"/>
    <sheet name="multiple date ranges" sheetId="3" r:id="rId3"/>
    <sheet name="Currency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4" l="1" a="1"/>
  <c r="I3" i="4" s="1"/>
  <c r="C14" i="4" a="1"/>
  <c r="C14" i="4" s="1"/>
  <c r="K3" i="3" a="1"/>
  <c r="K3" i="3" s="1"/>
  <c r="J3" i="3" a="1"/>
  <c r="J3" i="3" s="1"/>
  <c r="D4" i="3" a="1"/>
  <c r="D4" i="3" s="1"/>
  <c r="D5" i="3" a="1"/>
  <c r="D5" i="3" s="1"/>
  <c r="D6" i="3" a="1"/>
  <c r="D6" i="3" s="1"/>
  <c r="D7" i="3" a="1"/>
  <c r="D7" i="3"/>
  <c r="D8" i="3" a="1"/>
  <c r="D8" i="3" s="1"/>
  <c r="D9" i="3" a="1"/>
  <c r="D9" i="3" s="1"/>
  <c r="D10" i="3" a="1"/>
  <c r="D10" i="3" s="1"/>
  <c r="D3" i="3" a="1"/>
  <c r="D3" i="3" s="1"/>
  <c r="H10" i="3" a="1"/>
  <c r="H10" i="3" s="1"/>
  <c r="F6" i="2" a="1"/>
  <c r="F6" i="2" s="1"/>
  <c r="G8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<sst xmlns="http://schemas.openxmlformats.org/spreadsheetml/2006/main" count="63" uniqueCount="26">
  <si>
    <t>Description</t>
  </si>
  <si>
    <t>Amount</t>
  </si>
  <si>
    <t>A</t>
  </si>
  <si>
    <t>B</t>
  </si>
  <si>
    <t>C</t>
  </si>
  <si>
    <t>E</t>
  </si>
  <si>
    <t>F</t>
  </si>
  <si>
    <t>H</t>
  </si>
  <si>
    <t>Criteria:</t>
  </si>
  <si>
    <t>Date</t>
  </si>
  <si>
    <t>End date:</t>
  </si>
  <si>
    <t>Start date:</t>
  </si>
  <si>
    <t>Sum:</t>
  </si>
  <si>
    <t>Item</t>
  </si>
  <si>
    <t>Items</t>
  </si>
  <si>
    <t>Total:</t>
  </si>
  <si>
    <t>#</t>
  </si>
  <si>
    <t>Range #1</t>
  </si>
  <si>
    <t>Range #2</t>
  </si>
  <si>
    <t>Range #3</t>
  </si>
  <si>
    <t>Dates</t>
  </si>
  <si>
    <t>£/$</t>
  </si>
  <si>
    <t>Website:</t>
  </si>
  <si>
    <t>Webpage:</t>
  </si>
  <si>
    <t>Get Digital Help</t>
  </si>
  <si>
    <t>SUMPRODUCT – multiple criteria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</si>
</sst>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£-809]#,##0.00"/>
    <numFmt numFmtId="165" formatCode="&quot;$&quot;#,##0.00"/>
    <numFmt numFmtId="167" formatCode="m/d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1" fillId="0" borderId="1">
      <alignment horizontal="left" indent="1"/>
    </xf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1" xfId="1">
      <alignment horizontal="left" indent="1"/>
    </xf>
    <xf numFmtId="14" fontId="1" fillId="0" borderId="1" xfId="1" applyNumberFormat="1">
      <alignment horizontal="left" indent="1"/>
    </xf>
    <xf numFmtId="0" fontId="3" fillId="2" borderId="1" xfId="1" applyFont="1" applyFill="1">
      <alignment horizontal="left" indent="1"/>
    </xf>
    <xf numFmtId="0" fontId="3" fillId="3" borderId="1" xfId="1" applyFont="1" applyFill="1">
      <alignment horizontal="left" indent="1"/>
    </xf>
    <xf numFmtId="0" fontId="3" fillId="4" borderId="1" xfId="1" applyFont="1" applyFill="1">
      <alignment horizontal="left" indent="1"/>
    </xf>
    <xf numFmtId="0" fontId="0" fillId="0" borderId="1" xfId="1" applyFont="1">
      <alignment horizontal="left" indent="1"/>
    </xf>
    <xf numFmtId="0" fontId="2" fillId="5" borderId="1" xfId="1" applyFont="1" applyFill="1">
      <alignment horizontal="left" indent="1"/>
    </xf>
    <xf numFmtId="0" fontId="1" fillId="6" borderId="1" xfId="1" applyFill="1">
      <alignment horizontal="left" indent="1"/>
    </xf>
    <xf numFmtId="0" fontId="1" fillId="0" borderId="1" xfId="1" applyNumberFormat="1">
      <alignment horizontal="left" indent="1"/>
    </xf>
    <xf numFmtId="0" fontId="1" fillId="0" borderId="1" xfId="1" applyAlignment="1">
      <alignment horizontal="center"/>
    </xf>
    <xf numFmtId="164" fontId="1" fillId="0" borderId="1" xfId="1" applyNumberFormat="1">
      <alignment horizontal="left" indent="1"/>
    </xf>
    <xf numFmtId="164" fontId="1" fillId="0" borderId="1" xfId="1" applyNumberFormat="1" applyFill="1">
      <alignment horizontal="left" indent="1"/>
    </xf>
    <xf numFmtId="165" fontId="1" fillId="0" borderId="1" xfId="1" quotePrefix="1" applyNumberFormat="1">
      <alignment horizontal="left" indent="1"/>
    </xf>
    <xf numFmtId="0" fontId="0" fillId="0" borderId="0" xfId="0" applyAlignment="1">
      <alignment horizontal="center"/>
    </xf>
    <xf numFmtId="167" fontId="3" fillId="0" borderId="1" xfId="1" applyNumberFormat="1" applyFont="1" applyAlignment="1">
      <alignment horizontal="center"/>
    </xf>
    <xf numFmtId="0" fontId="1" fillId="0" borderId="1" xfId="1" applyNumberFormat="1" applyAlignment="1">
      <alignment horizontal="center"/>
    </xf>
    <xf numFmtId="0" fontId="5" fillId="0" borderId="0" xfId="2"/>
  </cellXfs>
  <cellStyles count="3">
    <cellStyle name="Default" xfId="1" xr:uid="{46019597-F552-470C-A69A-A45C13CFF05E}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sumproduct-multiple-criteria/?swcfpc=1" TargetMode="External"/><Relationship Id="rId1" Type="http://schemas.openxmlformats.org/officeDocument/2006/relationships/hyperlink" Target="https://www.get-digital-help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t-digital-help.com/sumproduct-multiple-criteria/?swcfpc=1" TargetMode="External"/><Relationship Id="rId1" Type="http://schemas.openxmlformats.org/officeDocument/2006/relationships/hyperlink" Target="https://www.get-digital-help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et-digital-help.com/sumproduct-multiple-criteria/?swcfpc=1" TargetMode="External"/><Relationship Id="rId1" Type="http://schemas.openxmlformats.org/officeDocument/2006/relationships/hyperlink" Target="https://www.get-digital-help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get-digital-help.com/sumproduct-multiple-criteria/?swcfpc=1" TargetMode="External"/><Relationship Id="rId1" Type="http://schemas.openxmlformats.org/officeDocument/2006/relationships/hyperlink" Target="https://www.get-digital-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B312E-5188-4F33-9E75-511275631099}">
  <dimension ref="B2:I10"/>
  <sheetViews>
    <sheetView showGridLines="0" tabSelected="1" zoomScale="120" zoomScaleNormal="120" workbookViewId="0">
      <selection activeCell="H2" sqref="H2:I3"/>
    </sheetView>
  </sheetViews>
  <sheetFormatPr defaultRowHeight="15" x14ac:dyDescent="0.25"/>
  <cols>
    <col min="1" max="1" width="2.85546875" customWidth="1"/>
    <col min="2" max="2" width="12.42578125" bestFit="1" customWidth="1"/>
    <col min="3" max="3" width="12.5703125" customWidth="1"/>
    <col min="4" max="4" width="2.85546875" customWidth="1"/>
    <col min="5" max="5" width="11.42578125" bestFit="1" customWidth="1"/>
    <col min="6" max="6" width="10.42578125" bestFit="1" customWidth="1"/>
  </cols>
  <sheetData>
    <row r="2" spans="2:9" x14ac:dyDescent="0.25">
      <c r="B2" s="4" t="s">
        <v>13</v>
      </c>
      <c r="C2" s="4" t="s">
        <v>1</v>
      </c>
      <c r="E2" s="3" t="s">
        <v>14</v>
      </c>
      <c r="F2" s="1" t="s">
        <v>7</v>
      </c>
      <c r="H2" t="s">
        <v>22</v>
      </c>
      <c r="I2" s="17" t="s">
        <v>24</v>
      </c>
    </row>
    <row r="3" spans="2:9" x14ac:dyDescent="0.25">
      <c r="B3" s="1" t="s">
        <v>2</v>
      </c>
      <c r="C3" s="1">
        <v>50</v>
      </c>
      <c r="F3" s="1" t="s">
        <v>3</v>
      </c>
      <c r="H3" t="s">
        <v>23</v>
      </c>
      <c r="I3" s="17" t="s">
        <v>25</v>
      </c>
    </row>
    <row r="4" spans="2:9" x14ac:dyDescent="0.25">
      <c r="B4" s="1" t="s">
        <v>7</v>
      </c>
      <c r="C4" s="8">
        <v>30</v>
      </c>
      <c r="F4" s="1" t="s">
        <v>4</v>
      </c>
    </row>
    <row r="5" spans="2:9" x14ac:dyDescent="0.25">
      <c r="B5" s="6" t="s">
        <v>3</v>
      </c>
      <c r="C5" s="8">
        <v>100</v>
      </c>
    </row>
    <row r="6" spans="2:9" x14ac:dyDescent="0.25">
      <c r="B6" s="6" t="s">
        <v>4</v>
      </c>
      <c r="C6" s="8">
        <v>100</v>
      </c>
      <c r="E6" s="7" t="s">
        <v>15</v>
      </c>
      <c r="F6" s="1" cm="1">
        <f t="array" ref="F6">SUMPRODUCT(COUNTIF(F2:F4,B3:B10)*C3:C10)</f>
        <v>310</v>
      </c>
    </row>
    <row r="7" spans="2:9" x14ac:dyDescent="0.25">
      <c r="B7" s="6" t="s">
        <v>7</v>
      </c>
      <c r="C7" s="8">
        <v>80</v>
      </c>
    </row>
    <row r="8" spans="2:9" x14ac:dyDescent="0.25">
      <c r="B8" s="1" t="s">
        <v>6</v>
      </c>
      <c r="C8" s="1">
        <v>90</v>
      </c>
    </row>
    <row r="9" spans="2:9" x14ac:dyDescent="0.25">
      <c r="B9" s="1" t="s">
        <v>5</v>
      </c>
      <c r="C9" s="1">
        <v>70</v>
      </c>
    </row>
    <row r="10" spans="2:9" x14ac:dyDescent="0.25">
      <c r="B10" s="6" t="s">
        <v>5</v>
      </c>
      <c r="C10" s="1">
        <v>30</v>
      </c>
    </row>
  </sheetData>
  <hyperlinks>
    <hyperlink ref="I2" r:id="rId1" xr:uid="{3424D0CB-CE58-40D8-A535-18CAB6549B98}"/>
    <hyperlink ref="I3" r:id="rId2" display="https://www.get-digital-help.com/sumproduct-multiple-criteria/?swcfpc=1" xr:uid="{FAC51A51-1BEF-4D47-AD21-5B864EA759F4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E7E6D-96A9-4B56-A554-259BA96A5147}">
  <dimension ref="B2:J10"/>
  <sheetViews>
    <sheetView showGridLines="0" zoomScale="120" zoomScaleNormal="120" workbookViewId="0">
      <selection activeCell="I2" sqref="I2:J3"/>
    </sheetView>
  </sheetViews>
  <sheetFormatPr defaultRowHeight="15" x14ac:dyDescent="0.25"/>
  <cols>
    <col min="1" max="1" width="2.85546875" customWidth="1"/>
    <col min="2" max="2" width="14" customWidth="1"/>
    <col min="3" max="3" width="12.42578125" bestFit="1" customWidth="1"/>
    <col min="4" max="4" width="12.5703125" customWidth="1"/>
    <col min="5" max="5" width="2.85546875" customWidth="1"/>
    <col min="6" max="6" width="11.42578125" bestFit="1" customWidth="1"/>
    <col min="7" max="7" width="10.42578125" bestFit="1" customWidth="1"/>
  </cols>
  <sheetData>
    <row r="2" spans="2:10" x14ac:dyDescent="0.25">
      <c r="B2" s="4" t="s">
        <v>9</v>
      </c>
      <c r="C2" s="4" t="s">
        <v>0</v>
      </c>
      <c r="D2" s="4" t="s">
        <v>1</v>
      </c>
      <c r="F2" s="3" t="s">
        <v>8</v>
      </c>
      <c r="G2" s="1" t="s">
        <v>7</v>
      </c>
      <c r="I2" t="s">
        <v>22</v>
      </c>
      <c r="J2" s="17" t="s">
        <v>24</v>
      </c>
    </row>
    <row r="3" spans="2:10" x14ac:dyDescent="0.25">
      <c r="B3" s="2">
        <v>43015</v>
      </c>
      <c r="C3" s="1" t="s">
        <v>2</v>
      </c>
      <c r="D3" s="1">
        <v>50</v>
      </c>
      <c r="G3" s="1" t="s">
        <v>3</v>
      </c>
      <c r="I3" t="s">
        <v>23</v>
      </c>
      <c r="J3" s="17" t="s">
        <v>25</v>
      </c>
    </row>
    <row r="4" spans="2:10" x14ac:dyDescent="0.25">
      <c r="B4" s="2">
        <v>43065</v>
      </c>
      <c r="C4" s="1" t="s">
        <v>7</v>
      </c>
      <c r="D4" s="1">
        <v>30</v>
      </c>
    </row>
    <row r="5" spans="2:10" x14ac:dyDescent="0.25">
      <c r="B5" s="2">
        <v>42909</v>
      </c>
      <c r="C5" s="6" t="s">
        <v>3</v>
      </c>
      <c r="D5" s="1">
        <v>100</v>
      </c>
      <c r="F5" s="5" t="s">
        <v>11</v>
      </c>
      <c r="G5" s="2">
        <v>42826</v>
      </c>
    </row>
    <row r="6" spans="2:10" x14ac:dyDescent="0.25">
      <c r="B6" s="2">
        <v>42767</v>
      </c>
      <c r="C6" s="6" t="s">
        <v>4</v>
      </c>
      <c r="D6" s="1">
        <v>100</v>
      </c>
      <c r="F6" s="5" t="s">
        <v>10</v>
      </c>
      <c r="G6" s="2">
        <v>42979</v>
      </c>
    </row>
    <row r="7" spans="2:10" x14ac:dyDescent="0.25">
      <c r="B7" s="2">
        <v>42951</v>
      </c>
      <c r="C7" s="6" t="s">
        <v>7</v>
      </c>
      <c r="D7" s="1">
        <v>80</v>
      </c>
    </row>
    <row r="8" spans="2:10" x14ac:dyDescent="0.25">
      <c r="B8" s="2">
        <v>42769</v>
      </c>
      <c r="C8" s="1" t="s">
        <v>6</v>
      </c>
      <c r="D8" s="1">
        <v>90</v>
      </c>
      <c r="F8" s="7" t="s">
        <v>12</v>
      </c>
      <c r="G8" s="1">
        <f>SUMPRODUCT(COUNTIF(G2:G3,C3:C10)*(G5&lt;=B3:B10)*(G6&gt;=B3:B10)*D3:D10)</f>
        <v>180</v>
      </c>
    </row>
    <row r="9" spans="2:10" x14ac:dyDescent="0.25">
      <c r="B9" s="2">
        <v>42816</v>
      </c>
      <c r="C9" s="1" t="s">
        <v>5</v>
      </c>
      <c r="D9" s="1">
        <v>70</v>
      </c>
    </row>
    <row r="10" spans="2:10" x14ac:dyDescent="0.25">
      <c r="B10" s="2">
        <v>43069</v>
      </c>
      <c r="C10" s="6" t="s">
        <v>5</v>
      </c>
      <c r="D10" s="1">
        <v>30</v>
      </c>
    </row>
  </sheetData>
  <hyperlinks>
    <hyperlink ref="J2" r:id="rId1" xr:uid="{0B5182F3-7821-4444-BC0F-6395722EB80F}"/>
    <hyperlink ref="J3" r:id="rId2" display="https://www.get-digital-help.com/sumproduct-multiple-criteria/?swcfpc=1" xr:uid="{F5F63109-AC7F-40BD-9A3C-C6945D7D36F3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7521A-72BE-41D4-BA64-4167C39AC269}">
  <dimension ref="B2:M13"/>
  <sheetViews>
    <sheetView showGridLines="0" zoomScale="120" zoomScaleNormal="120" workbookViewId="0">
      <selection activeCell="J12" sqref="J12:K13"/>
    </sheetView>
  </sheetViews>
  <sheetFormatPr defaultRowHeight="15" x14ac:dyDescent="0.25"/>
  <cols>
    <col min="1" max="1" width="2.85546875" customWidth="1"/>
    <col min="2" max="2" width="14" customWidth="1"/>
    <col min="3" max="3" width="12.5703125" customWidth="1"/>
    <col min="4" max="4" width="4.7109375" customWidth="1"/>
    <col min="5" max="5" width="2.7109375" customWidth="1"/>
    <col min="6" max="6" width="4.140625" customWidth="1"/>
    <col min="7" max="7" width="13.140625" customWidth="1"/>
    <col min="8" max="8" width="11.5703125" bestFit="1" customWidth="1"/>
    <col min="10" max="10" width="12.7109375" bestFit="1" customWidth="1"/>
    <col min="11" max="12" width="10.5703125" bestFit="1" customWidth="1"/>
    <col min="13" max="13" width="11.5703125" bestFit="1" customWidth="1"/>
  </cols>
  <sheetData>
    <row r="2" spans="2:13" x14ac:dyDescent="0.25">
      <c r="B2" s="4" t="s">
        <v>9</v>
      </c>
      <c r="C2" s="4" t="s">
        <v>1</v>
      </c>
      <c r="D2" s="4" t="s">
        <v>16</v>
      </c>
      <c r="F2" s="5" t="s">
        <v>16</v>
      </c>
      <c r="G2" s="5" t="s">
        <v>11</v>
      </c>
      <c r="H2" s="5" t="s">
        <v>10</v>
      </c>
      <c r="J2" s="2"/>
      <c r="K2" s="2" t="s">
        <v>17</v>
      </c>
      <c r="L2" s="2" t="s">
        <v>18</v>
      </c>
      <c r="M2" s="2" t="s">
        <v>19</v>
      </c>
    </row>
    <row r="3" spans="2:13" x14ac:dyDescent="0.25">
      <c r="B3" s="2">
        <v>43015</v>
      </c>
      <c r="C3" s="1">
        <v>50</v>
      </c>
      <c r="D3" s="1" cm="1">
        <f t="array" ref="D3">SUMPRODUCT((B3&lt;=$H$3:$H$5)*(B3&gt;=$G$3:$G$5)*$F$3:$F$5)</f>
        <v>3</v>
      </c>
      <c r="F3" s="9">
        <v>1</v>
      </c>
      <c r="G3" s="2">
        <v>42736</v>
      </c>
      <c r="H3" s="2">
        <v>42826</v>
      </c>
      <c r="J3" s="2" cm="1">
        <f t="array" ref="J3:J10">B3:B10</f>
        <v>43015</v>
      </c>
      <c r="K3" s="10" cm="1">
        <f t="array" ref="K3:M10">(B3:B10&gt;=TRANSPOSE($G$3:$G$5))*(B3:B10&lt;=TRANSPOSE(H3:H5))*C3:C10</f>
        <v>0</v>
      </c>
      <c r="L3" s="10">
        <v>0</v>
      </c>
      <c r="M3" s="10">
        <v>50</v>
      </c>
    </row>
    <row r="4" spans="2:13" x14ac:dyDescent="0.25">
      <c r="B4" s="2">
        <v>43065</v>
      </c>
      <c r="C4" s="1">
        <v>30</v>
      </c>
      <c r="D4" s="1" cm="1">
        <f t="array" ref="D4">SUMPRODUCT((B4&lt;=$H$3:$H$5)*(B4&gt;=$G$3:$G$5)*$F$3:$F$5)</f>
        <v>3</v>
      </c>
      <c r="F4" s="9">
        <v>2</v>
      </c>
      <c r="G4" s="2">
        <v>42948</v>
      </c>
      <c r="H4" s="2">
        <v>42979</v>
      </c>
      <c r="J4" s="2">
        <v>43065</v>
      </c>
      <c r="K4" s="10">
        <v>0</v>
      </c>
      <c r="L4" s="10">
        <v>0</v>
      </c>
      <c r="M4" s="10">
        <v>30</v>
      </c>
    </row>
    <row r="5" spans="2:13" x14ac:dyDescent="0.25">
      <c r="B5" s="2">
        <v>42909</v>
      </c>
      <c r="C5" s="1">
        <v>100</v>
      </c>
      <c r="D5" s="1" cm="1">
        <f t="array" ref="D5">SUMPRODUCT((B5&lt;=$H$3:$H$5)*(B5&gt;=$G$3:$G$5)*$F$3:$F$5)</f>
        <v>0</v>
      </c>
      <c r="F5" s="9">
        <v>3</v>
      </c>
      <c r="G5" s="2">
        <v>43009</v>
      </c>
      <c r="H5" s="2">
        <v>43070</v>
      </c>
      <c r="J5" s="2">
        <v>42909</v>
      </c>
      <c r="K5" s="10">
        <v>0</v>
      </c>
      <c r="L5" s="10">
        <v>0</v>
      </c>
      <c r="M5" s="10">
        <v>0</v>
      </c>
    </row>
    <row r="6" spans="2:13" x14ac:dyDescent="0.25">
      <c r="B6" s="2">
        <v>42767</v>
      </c>
      <c r="C6" s="1">
        <v>100</v>
      </c>
      <c r="D6" s="1" cm="1">
        <f t="array" ref="D6">SUMPRODUCT((B6&lt;=$H$3:$H$5)*(B6&gt;=$G$3:$G$5)*$F$3:$F$5)</f>
        <v>1</v>
      </c>
      <c r="J6" s="2">
        <v>42767</v>
      </c>
      <c r="K6" s="10">
        <v>100</v>
      </c>
      <c r="L6" s="10">
        <v>0</v>
      </c>
      <c r="M6" s="10">
        <v>0</v>
      </c>
    </row>
    <row r="7" spans="2:13" x14ac:dyDescent="0.25">
      <c r="B7" s="2">
        <v>42951</v>
      </c>
      <c r="C7" s="1">
        <v>80</v>
      </c>
      <c r="D7" s="1" cm="1">
        <f t="array" ref="D7">SUMPRODUCT((B7&lt;=$H$3:$H$5)*(B7&gt;=$G$3:$G$5)*$F$3:$F$5)</f>
        <v>2</v>
      </c>
      <c r="J7" s="2">
        <v>42951</v>
      </c>
      <c r="K7" s="10">
        <v>0</v>
      </c>
      <c r="L7" s="10">
        <v>80</v>
      </c>
      <c r="M7" s="10">
        <v>0</v>
      </c>
    </row>
    <row r="8" spans="2:13" x14ac:dyDescent="0.25">
      <c r="B8" s="2">
        <v>42858</v>
      </c>
      <c r="C8" s="1">
        <v>90</v>
      </c>
      <c r="D8" s="1" cm="1">
        <f t="array" ref="D8">SUMPRODUCT((B8&lt;=$H$3:$H$5)*(B8&gt;=$G$3:$G$5)*$F$3:$F$5)</f>
        <v>0</v>
      </c>
      <c r="J8" s="2">
        <v>42858</v>
      </c>
      <c r="K8" s="10">
        <v>0</v>
      </c>
      <c r="L8" s="10">
        <v>0</v>
      </c>
      <c r="M8" s="10">
        <v>0</v>
      </c>
    </row>
    <row r="9" spans="2:13" x14ac:dyDescent="0.25">
      <c r="B9" s="2">
        <v>42816</v>
      </c>
      <c r="C9" s="1">
        <v>70</v>
      </c>
      <c r="D9" s="1" cm="1">
        <f t="array" ref="D9">SUMPRODUCT((B9&lt;=$H$3:$H$5)*(B9&gt;=$G$3:$G$5)*$F$3:$F$5)</f>
        <v>1</v>
      </c>
      <c r="J9" s="2">
        <v>42816</v>
      </c>
      <c r="K9" s="10">
        <v>70</v>
      </c>
      <c r="L9" s="10">
        <v>0</v>
      </c>
      <c r="M9" s="10">
        <v>0</v>
      </c>
    </row>
    <row r="10" spans="2:13" x14ac:dyDescent="0.25">
      <c r="B10" s="2">
        <v>43069</v>
      </c>
      <c r="C10" s="1">
        <v>30</v>
      </c>
      <c r="D10" s="1" cm="1">
        <f t="array" ref="D10">SUMPRODUCT((B10&lt;=$H$3:$H$5)*(B10&gt;=$G$3:$G$5)*$F$3:$F$5)</f>
        <v>3</v>
      </c>
      <c r="G10" s="7" t="s">
        <v>12</v>
      </c>
      <c r="H10" s="1" cm="1">
        <f t="array" ref="H10">SUMPRODUCT((B3:B10&lt;=TRANSPOSE($H$3:$H$5))*(B3:B10&gt;=TRANSPOSE($G$3:$G$5))*C3:C10)</f>
        <v>360</v>
      </c>
      <c r="J10" s="2">
        <v>43069</v>
      </c>
      <c r="K10" s="10">
        <v>0</v>
      </c>
      <c r="L10" s="10">
        <v>0</v>
      </c>
      <c r="M10" s="10">
        <v>30</v>
      </c>
    </row>
    <row r="12" spans="2:13" x14ac:dyDescent="0.25">
      <c r="J12" t="s">
        <v>22</v>
      </c>
      <c r="K12" s="17" t="s">
        <v>24</v>
      </c>
    </row>
    <row r="13" spans="2:13" x14ac:dyDescent="0.25">
      <c r="J13" t="s">
        <v>23</v>
      </c>
      <c r="K13" s="17" t="s">
        <v>25</v>
      </c>
    </row>
  </sheetData>
  <phoneticPr fontId="4" type="noConversion"/>
  <hyperlinks>
    <hyperlink ref="K12" r:id="rId1" xr:uid="{3650D51C-1382-46EB-BF1C-6FF1218C0818}"/>
    <hyperlink ref="K13" r:id="rId2" display="https://www.get-digital-help.com/sumproduct-multiple-criteria/?swcfpc=1" xr:uid="{A3DF1A1C-A2E1-4F3C-8E66-F10689C573B3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BD2B6-3C99-457D-B16F-ECE4DDEFA499}">
  <dimension ref="B2:W17"/>
  <sheetViews>
    <sheetView showGridLines="0" zoomScale="120" zoomScaleNormal="120" workbookViewId="0">
      <selection activeCell="H12" sqref="H12:I13"/>
    </sheetView>
  </sheetViews>
  <sheetFormatPr defaultRowHeight="15" x14ac:dyDescent="0.25"/>
  <cols>
    <col min="1" max="1" width="2.85546875" customWidth="1"/>
    <col min="2" max="2" width="12.7109375" bestFit="1" customWidth="1"/>
    <col min="3" max="3" width="12.5703125" customWidth="1"/>
    <col min="4" max="4" width="2.7109375" customWidth="1"/>
    <col min="5" max="5" width="12.7109375" bestFit="1" customWidth="1"/>
    <col min="6" max="6" width="8.85546875" bestFit="1" customWidth="1"/>
    <col min="8" max="8" width="10" bestFit="1" customWidth="1"/>
    <col min="9" max="9" width="6.28515625" bestFit="1" customWidth="1"/>
    <col min="10" max="10" width="6.42578125" bestFit="1" customWidth="1"/>
    <col min="11" max="11" width="6.28515625" bestFit="1" customWidth="1"/>
    <col min="12" max="13" width="7.5703125" bestFit="1" customWidth="1"/>
    <col min="14" max="14" width="6.28515625" bestFit="1" customWidth="1"/>
    <col min="15" max="15" width="7.5703125" bestFit="1" customWidth="1"/>
    <col min="16" max="17" width="6.28515625" bestFit="1" customWidth="1"/>
    <col min="18" max="18" width="7.5703125" bestFit="1" customWidth="1"/>
    <col min="19" max="19" width="8.5703125" bestFit="1" customWidth="1"/>
    <col min="20" max="20" width="6.28515625" bestFit="1" customWidth="1"/>
    <col min="21" max="22" width="7.5703125" bestFit="1" customWidth="1"/>
    <col min="23" max="23" width="6.28515625" bestFit="1" customWidth="1"/>
    <col min="25" max="25" width="11" bestFit="1" customWidth="1"/>
  </cols>
  <sheetData>
    <row r="2" spans="2:23" x14ac:dyDescent="0.25">
      <c r="B2" s="4" t="s">
        <v>9</v>
      </c>
      <c r="C2" s="4" t="s">
        <v>1</v>
      </c>
      <c r="E2" s="3" t="s">
        <v>20</v>
      </c>
      <c r="F2" s="3" t="s">
        <v>21</v>
      </c>
      <c r="H2" s="14"/>
      <c r="I2" s="15">
        <v>44530</v>
      </c>
      <c r="J2" s="15">
        <v>44529</v>
      </c>
      <c r="K2" s="15">
        <v>44526</v>
      </c>
      <c r="L2" s="15">
        <v>44525</v>
      </c>
      <c r="M2" s="15">
        <v>44524</v>
      </c>
      <c r="N2" s="15">
        <v>44523</v>
      </c>
      <c r="O2" s="15">
        <v>44522</v>
      </c>
      <c r="P2" s="15">
        <v>44519</v>
      </c>
      <c r="Q2" s="15">
        <v>44518</v>
      </c>
      <c r="R2" s="15">
        <v>44517</v>
      </c>
      <c r="S2" s="15">
        <v>44516</v>
      </c>
      <c r="T2" s="15">
        <v>44515</v>
      </c>
      <c r="U2" s="15">
        <v>44512</v>
      </c>
      <c r="V2" s="15">
        <v>44511</v>
      </c>
      <c r="W2" s="15">
        <v>44510</v>
      </c>
    </row>
    <row r="3" spans="2:23" x14ac:dyDescent="0.25">
      <c r="B3" s="2">
        <v>44529</v>
      </c>
      <c r="C3" s="11">
        <v>50</v>
      </c>
      <c r="E3" s="2">
        <v>44530</v>
      </c>
      <c r="F3" s="1">
        <v>1.3301000000000001</v>
      </c>
      <c r="H3" s="15">
        <v>44529</v>
      </c>
      <c r="I3" s="16" cm="1">
        <f t="array" ref="I3:W10">(B3:B10=TRANSPOSE(E3:E17))*TRANSPOSE(F3:F17)*C3:C10</f>
        <v>0</v>
      </c>
      <c r="J3" s="16">
        <v>66.569999999999993</v>
      </c>
      <c r="K3" s="16">
        <v>0</v>
      </c>
      <c r="L3" s="16">
        <v>0</v>
      </c>
      <c r="M3" s="16">
        <v>0</v>
      </c>
      <c r="N3" s="16">
        <v>0</v>
      </c>
      <c r="O3" s="16">
        <v>0</v>
      </c>
      <c r="P3" s="16">
        <v>0</v>
      </c>
      <c r="Q3" s="16">
        <v>0</v>
      </c>
      <c r="R3" s="16">
        <v>0</v>
      </c>
      <c r="S3" s="16">
        <v>0</v>
      </c>
      <c r="T3" s="16">
        <v>0</v>
      </c>
      <c r="U3" s="16">
        <v>0</v>
      </c>
      <c r="V3" s="16">
        <v>0</v>
      </c>
      <c r="W3" s="16">
        <v>0</v>
      </c>
    </row>
    <row r="4" spans="2:23" x14ac:dyDescent="0.25">
      <c r="B4" s="2">
        <v>44525</v>
      </c>
      <c r="C4" s="12">
        <v>30</v>
      </c>
      <c r="E4" s="2">
        <v>44529</v>
      </c>
      <c r="F4" s="1">
        <v>1.3313999999999999</v>
      </c>
      <c r="H4" s="15">
        <v>44525</v>
      </c>
      <c r="I4" s="16">
        <v>0</v>
      </c>
      <c r="J4" s="16">
        <v>0</v>
      </c>
      <c r="K4" s="16">
        <v>0</v>
      </c>
      <c r="L4" s="16">
        <v>39.966000000000001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</row>
    <row r="5" spans="2:23" x14ac:dyDescent="0.25">
      <c r="B5" s="2">
        <v>44524</v>
      </c>
      <c r="C5" s="12">
        <v>100</v>
      </c>
      <c r="E5" s="2">
        <v>44526</v>
      </c>
      <c r="F5" s="1">
        <v>1.3339000000000001</v>
      </c>
      <c r="H5" s="15">
        <v>44524</v>
      </c>
      <c r="I5" s="16">
        <v>0</v>
      </c>
      <c r="J5" s="16">
        <v>0</v>
      </c>
      <c r="K5" s="16">
        <v>0</v>
      </c>
      <c r="L5" s="16">
        <v>0</v>
      </c>
      <c r="M5" s="16">
        <v>133.28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</row>
    <row r="6" spans="2:23" x14ac:dyDescent="0.25">
      <c r="B6" s="2">
        <v>44522</v>
      </c>
      <c r="C6" s="12">
        <v>100</v>
      </c>
      <c r="E6" s="2">
        <v>44525</v>
      </c>
      <c r="F6" s="1">
        <v>1.3322000000000001</v>
      </c>
      <c r="H6" s="15">
        <v>44522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133.97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</row>
    <row r="7" spans="2:23" x14ac:dyDescent="0.25">
      <c r="B7" s="2">
        <v>44517</v>
      </c>
      <c r="C7" s="12">
        <v>80</v>
      </c>
      <c r="E7" s="2">
        <v>44524</v>
      </c>
      <c r="F7" s="1">
        <v>1.3328</v>
      </c>
      <c r="H7" s="15">
        <v>44517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107.92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</row>
    <row r="8" spans="2:23" x14ac:dyDescent="0.25">
      <c r="B8" s="2">
        <v>44516</v>
      </c>
      <c r="C8" s="11">
        <v>90</v>
      </c>
      <c r="E8" s="2">
        <v>44523</v>
      </c>
      <c r="F8" s="1">
        <v>1.3376999999999999</v>
      </c>
      <c r="H8" s="15">
        <v>44516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120.861</v>
      </c>
      <c r="T8" s="16">
        <v>0</v>
      </c>
      <c r="U8" s="16">
        <v>0</v>
      </c>
      <c r="V8" s="16">
        <v>0</v>
      </c>
      <c r="W8" s="16">
        <v>0</v>
      </c>
    </row>
    <row r="9" spans="2:23" x14ac:dyDescent="0.25">
      <c r="B9" s="2">
        <v>44512</v>
      </c>
      <c r="C9" s="11">
        <v>70</v>
      </c>
      <c r="E9" s="2">
        <v>44522</v>
      </c>
      <c r="F9" s="1">
        <v>1.3396999999999999</v>
      </c>
      <c r="H9" s="15">
        <v>44512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93.863</v>
      </c>
      <c r="V9" s="16">
        <v>0</v>
      </c>
      <c r="W9" s="16">
        <v>0</v>
      </c>
    </row>
    <row r="10" spans="2:23" x14ac:dyDescent="0.25">
      <c r="B10" s="2">
        <v>44511</v>
      </c>
      <c r="C10" s="11">
        <v>30</v>
      </c>
      <c r="E10" s="2">
        <v>44519</v>
      </c>
      <c r="F10" s="1">
        <v>1.3447</v>
      </c>
      <c r="H10" s="15">
        <v>44511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40.103999999999999</v>
      </c>
      <c r="W10" s="16">
        <v>0</v>
      </c>
    </row>
    <row r="11" spans="2:23" x14ac:dyDescent="0.25">
      <c r="E11" s="2">
        <v>44518</v>
      </c>
      <c r="F11" s="1">
        <v>1.3498000000000001</v>
      </c>
    </row>
    <row r="12" spans="2:23" x14ac:dyDescent="0.25">
      <c r="E12" s="2">
        <v>44517</v>
      </c>
      <c r="F12" s="1">
        <v>1.349</v>
      </c>
      <c r="H12" t="s">
        <v>22</v>
      </c>
      <c r="I12" s="17" t="s">
        <v>24</v>
      </c>
    </row>
    <row r="13" spans="2:23" x14ac:dyDescent="0.25">
      <c r="E13" s="2">
        <v>44516</v>
      </c>
      <c r="F13" s="1">
        <v>1.3429</v>
      </c>
      <c r="H13" t="s">
        <v>23</v>
      </c>
      <c r="I13" s="17" t="s">
        <v>25</v>
      </c>
    </row>
    <row r="14" spans="2:23" x14ac:dyDescent="0.25">
      <c r="B14" s="7" t="s">
        <v>15</v>
      </c>
      <c r="C14" s="13" cm="1">
        <f t="array" ref="C14">SUMPRODUCT((B3:B10=TRANSPOSE(E3:E17))*TRANSPOSE(F3:F17)*C3:C10)</f>
        <v>736.53400000000011</v>
      </c>
      <c r="E14" s="2">
        <v>44515</v>
      </c>
      <c r="F14" s="1">
        <v>1.3414999999999999</v>
      </c>
    </row>
    <row r="15" spans="2:23" x14ac:dyDescent="0.25">
      <c r="E15" s="2">
        <v>44512</v>
      </c>
      <c r="F15" s="1">
        <v>1.3409</v>
      </c>
    </row>
    <row r="16" spans="2:23" x14ac:dyDescent="0.25">
      <c r="E16" s="2">
        <v>44511</v>
      </c>
      <c r="F16" s="1">
        <v>1.3368</v>
      </c>
    </row>
    <row r="17" spans="5:6" x14ac:dyDescent="0.25">
      <c r="E17" s="2">
        <v>44510</v>
      </c>
      <c r="F17" s="1">
        <v>1.3405</v>
      </c>
    </row>
  </sheetData>
  <hyperlinks>
    <hyperlink ref="I12" r:id="rId1" xr:uid="{1DD12464-0EA6-44BE-8A91-8AB358FD1F8C}"/>
    <hyperlink ref="I13" r:id="rId2" display="https://www.get-digital-help.com/sumproduct-multiple-criteria/?swcfpc=1" xr:uid="{0ACD7DF1-91A0-45D7-9C41-CD3857FA8D87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 based on list</vt:lpstr>
      <vt:lpstr>based on criteria</vt:lpstr>
      <vt:lpstr>multiple date ranges</vt:lpstr>
      <vt:lpstr>Currency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2017-12-07T09:37:30Z</dcterms:created>
  <dcterms:modified xsi:type="dcterms:W3CDTF">2021-12-02T07:16:42Z</dcterms:modified>
</cp:coreProperties>
</file>