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C4FC9F70-B367-4C6D-A8A2-07C52435EE95}" xr6:coauthVersionLast="47" xr6:coauthVersionMax="47" xr10:uidLastSave="{00000000-0000-0000-0000-000000000000}"/>
  <bookViews>
    <workbookView xWindow="-120" yWindow="-120" windowWidth="29040" windowHeight="17520" xr2:uid="{65577A7F-48B8-4F0D-9552-9DB818FF7189}"/>
  </bookViews>
  <sheets>
    <sheet name="PMT" sheetId="1" r:id="rId1"/>
    <sheet name="Ex 2" sheetId="12" r:id="rId2"/>
    <sheet name="Example" sheetId="2" r:id="rId3"/>
    <sheet name="Loan calculato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3" l="1" a="1"/>
  <c r="I3" i="3" s="1"/>
  <c r="H3" i="3" a="1"/>
  <c r="H3" i="3" s="1"/>
  <c r="G3" i="3" a="1"/>
  <c r="G3" i="3" s="1"/>
  <c r="E3" i="3" a="1"/>
  <c r="E3" i="3" s="1"/>
  <c r="F3" i="3" a="1"/>
  <c r="F3" i="3" s="1"/>
  <c r="C5" i="3"/>
  <c r="L7" i="3"/>
  <c r="E30" i="12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E103" i="12" s="1"/>
  <c r="E104" i="12" s="1"/>
  <c r="E105" i="12" s="1"/>
  <c r="E106" i="12" s="1"/>
  <c r="E107" i="12" s="1"/>
  <c r="E108" i="12" s="1"/>
  <c r="E109" i="12" s="1"/>
  <c r="E110" i="12" s="1"/>
  <c r="E111" i="12" s="1"/>
  <c r="E112" i="12" s="1"/>
  <c r="E113" i="12" s="1"/>
  <c r="E114" i="12" s="1"/>
  <c r="E115" i="12" s="1"/>
  <c r="E116" i="12" s="1"/>
  <c r="E117" i="12" s="1"/>
  <c r="E118" i="12" s="1"/>
  <c r="E119" i="12" s="1"/>
  <c r="E120" i="12" s="1"/>
  <c r="E121" i="12" s="1"/>
  <c r="E122" i="12" s="1"/>
  <c r="E123" i="12" s="1"/>
  <c r="E124" i="12" s="1"/>
  <c r="E125" i="12" s="1"/>
  <c r="E126" i="12" s="1"/>
  <c r="E127" i="12" s="1"/>
  <c r="E128" i="12" s="1"/>
  <c r="E129" i="12" s="1"/>
  <c r="E130" i="12" s="1"/>
  <c r="E131" i="12" s="1"/>
  <c r="E132" i="12" s="1"/>
  <c r="E133" i="12" s="1"/>
  <c r="E134" i="12" s="1"/>
  <c r="E135" i="12" s="1"/>
  <c r="E136" i="12" s="1"/>
  <c r="E137" i="12" s="1"/>
  <c r="E138" i="12" s="1"/>
  <c r="E139" i="12" s="1"/>
  <c r="E140" i="12" s="1"/>
  <c r="E141" i="12" s="1"/>
  <c r="E142" i="12" s="1"/>
  <c r="E143" i="12" s="1"/>
  <c r="E144" i="12" s="1"/>
  <c r="E145" i="12" s="1"/>
  <c r="E146" i="12" s="1"/>
  <c r="E147" i="12" s="1"/>
  <c r="E148" i="12" s="1"/>
  <c r="E149" i="12" s="1"/>
  <c r="E150" i="12" s="1"/>
  <c r="E151" i="12" s="1"/>
  <c r="E152" i="12" s="1"/>
  <c r="E153" i="12" s="1"/>
  <c r="E154" i="12" s="1"/>
  <c r="E155" i="12" s="1"/>
  <c r="E156" i="12" s="1"/>
  <c r="E157" i="12" s="1"/>
  <c r="E158" i="12" s="1"/>
  <c r="E159" i="12" s="1"/>
  <c r="E160" i="12" s="1"/>
  <c r="E161" i="12" s="1"/>
  <c r="E162" i="12" s="1"/>
  <c r="E163" i="12" s="1"/>
  <c r="E164" i="12" s="1"/>
  <c r="E165" i="12" s="1"/>
  <c r="E166" i="12" s="1"/>
  <c r="E167" i="12" s="1"/>
  <c r="E168" i="12" s="1"/>
  <c r="E169" i="12" s="1"/>
  <c r="E170" i="12" s="1"/>
  <c r="E171" i="12" s="1"/>
  <c r="E172" i="12" s="1"/>
  <c r="E173" i="12" s="1"/>
  <c r="E174" i="12" s="1"/>
  <c r="E175" i="12" s="1"/>
  <c r="E176" i="12" s="1"/>
  <c r="E177" i="12" s="1"/>
  <c r="E178" i="12" s="1"/>
  <c r="E179" i="12" s="1"/>
  <c r="E180" i="12" s="1"/>
  <c r="E181" i="12" s="1"/>
  <c r="E182" i="12" s="1"/>
  <c r="E183" i="12" s="1"/>
  <c r="E184" i="12" s="1"/>
  <c r="E185" i="12" s="1"/>
  <c r="E186" i="12" s="1"/>
  <c r="E187" i="12" s="1"/>
  <c r="E188" i="12" s="1"/>
  <c r="E189" i="12" s="1"/>
  <c r="E190" i="12" s="1"/>
  <c r="E191" i="12" s="1"/>
  <c r="E192" i="12" s="1"/>
  <c r="E193" i="12" s="1"/>
  <c r="E194" i="12" s="1"/>
  <c r="E195" i="12" s="1"/>
  <c r="E196" i="12" s="1"/>
  <c r="E197" i="12" s="1"/>
  <c r="E198" i="12" s="1"/>
  <c r="E199" i="12" s="1"/>
  <c r="E200" i="12" s="1"/>
  <c r="E201" i="12" s="1"/>
  <c r="E202" i="12" s="1"/>
  <c r="E203" i="12" s="1"/>
  <c r="E204" i="12" s="1"/>
  <c r="E205" i="12" s="1"/>
  <c r="E206" i="12" s="1"/>
  <c r="E207" i="12" s="1"/>
  <c r="E208" i="12" s="1"/>
  <c r="E209" i="12" s="1"/>
  <c r="E210" i="12" s="1"/>
  <c r="E211" i="12" s="1"/>
  <c r="E212" i="12" s="1"/>
  <c r="E213" i="12" s="1"/>
  <c r="E214" i="12" s="1"/>
  <c r="E215" i="12" s="1"/>
  <c r="E216" i="12" s="1"/>
  <c r="E217" i="12" s="1"/>
  <c r="E218" i="12" s="1"/>
  <c r="E219" i="12" s="1"/>
  <c r="E220" i="12" s="1"/>
  <c r="E221" i="12" s="1"/>
  <c r="E222" i="12" s="1"/>
  <c r="E223" i="12" s="1"/>
  <c r="E224" i="12" s="1"/>
  <c r="E225" i="12" s="1"/>
  <c r="E226" i="12" s="1"/>
  <c r="E227" i="12" s="1"/>
  <c r="E228" i="12" s="1"/>
  <c r="E229" i="12" s="1"/>
  <c r="E230" i="12" s="1"/>
  <c r="E231" i="12" s="1"/>
  <c r="E232" i="12" s="1"/>
  <c r="E233" i="12" s="1"/>
  <c r="E234" i="12" s="1"/>
  <c r="E235" i="12" s="1"/>
  <c r="E236" i="12" s="1"/>
  <c r="E237" i="12" s="1"/>
  <c r="E238" i="12" s="1"/>
  <c r="E239" i="12" s="1"/>
  <c r="E240" i="12" s="1"/>
  <c r="E241" i="12" s="1"/>
  <c r="E242" i="12" s="1"/>
  <c r="E243" i="12" s="1"/>
  <c r="E244" i="12" s="1"/>
  <c r="E245" i="12" s="1"/>
  <c r="E246" i="12" s="1"/>
  <c r="E247" i="12" s="1"/>
  <c r="E248" i="12" s="1"/>
  <c r="E249" i="12" s="1"/>
  <c r="E250" i="12" s="1"/>
  <c r="E251" i="12" s="1"/>
  <c r="E252" i="12" s="1"/>
  <c r="E253" i="12" s="1"/>
  <c r="E254" i="12" s="1"/>
  <c r="E255" i="12" s="1"/>
  <c r="E256" i="12" s="1"/>
  <c r="E257" i="12" s="1"/>
  <c r="E258" i="12" s="1"/>
  <c r="E259" i="12" s="1"/>
  <c r="E260" i="12" s="1"/>
  <c r="E261" i="12" s="1"/>
  <c r="E262" i="12" s="1"/>
  <c r="E263" i="12" s="1"/>
  <c r="E264" i="12" s="1"/>
  <c r="E265" i="12" s="1"/>
  <c r="E266" i="12" s="1"/>
  <c r="E267" i="12" s="1"/>
  <c r="E29" i="12"/>
  <c r="E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34" i="12"/>
  <c r="C135" i="12"/>
  <c r="C136" i="12"/>
  <c r="C137" i="12"/>
  <c r="C138" i="12"/>
  <c r="C139" i="12"/>
  <c r="C140" i="12"/>
  <c r="C141" i="12"/>
  <c r="C142" i="12"/>
  <c r="C143" i="12"/>
  <c r="C144" i="12"/>
  <c r="C145" i="12"/>
  <c r="C146" i="12"/>
  <c r="C147" i="12"/>
  <c r="C148" i="12"/>
  <c r="C149" i="12"/>
  <c r="C150" i="12"/>
  <c r="C151" i="12"/>
  <c r="C152" i="12"/>
  <c r="C153" i="12"/>
  <c r="C154" i="12"/>
  <c r="C155" i="12"/>
  <c r="C156" i="12"/>
  <c r="C157" i="12"/>
  <c r="C158" i="12"/>
  <c r="C159" i="12"/>
  <c r="C160" i="12"/>
  <c r="C161" i="12"/>
  <c r="C162" i="12"/>
  <c r="C163" i="12"/>
  <c r="C164" i="12"/>
  <c r="C165" i="12"/>
  <c r="C166" i="12"/>
  <c r="C167" i="12"/>
  <c r="C168" i="12"/>
  <c r="C169" i="12"/>
  <c r="C170" i="12"/>
  <c r="C171" i="12"/>
  <c r="C172" i="12"/>
  <c r="C173" i="12"/>
  <c r="C174" i="12"/>
  <c r="C175" i="12"/>
  <c r="C176" i="12"/>
  <c r="C177" i="12"/>
  <c r="C178" i="12"/>
  <c r="C179" i="12"/>
  <c r="C180" i="12"/>
  <c r="C181" i="12"/>
  <c r="C182" i="12"/>
  <c r="C183" i="12"/>
  <c r="C184" i="12"/>
  <c r="C185" i="12"/>
  <c r="C186" i="12"/>
  <c r="C187" i="12"/>
  <c r="C188" i="12"/>
  <c r="C189" i="12"/>
  <c r="C190" i="12"/>
  <c r="C191" i="12"/>
  <c r="C192" i="12"/>
  <c r="C193" i="12"/>
  <c r="C194" i="12"/>
  <c r="C195" i="12"/>
  <c r="C196" i="12"/>
  <c r="C197" i="12"/>
  <c r="C198" i="12"/>
  <c r="C199" i="12"/>
  <c r="C200" i="12"/>
  <c r="C201" i="12"/>
  <c r="C202" i="12"/>
  <c r="C203" i="12"/>
  <c r="C204" i="12"/>
  <c r="C205" i="12"/>
  <c r="C206" i="12"/>
  <c r="C207" i="12"/>
  <c r="C208" i="12"/>
  <c r="C209" i="12"/>
  <c r="C210" i="12"/>
  <c r="C211" i="12"/>
  <c r="C212" i="12"/>
  <c r="C213" i="12"/>
  <c r="C214" i="12"/>
  <c r="C215" i="12"/>
  <c r="C216" i="12"/>
  <c r="C217" i="12"/>
  <c r="C218" i="12"/>
  <c r="C219" i="12"/>
  <c r="C220" i="12"/>
  <c r="C221" i="12"/>
  <c r="C222" i="12"/>
  <c r="C223" i="12"/>
  <c r="C224" i="12"/>
  <c r="C225" i="12"/>
  <c r="C226" i="12"/>
  <c r="C227" i="12"/>
  <c r="C228" i="12"/>
  <c r="C229" i="12"/>
  <c r="C230" i="12"/>
  <c r="C231" i="12"/>
  <c r="C232" i="12"/>
  <c r="C233" i="12"/>
  <c r="C234" i="12"/>
  <c r="C235" i="12"/>
  <c r="C236" i="12"/>
  <c r="C237" i="12"/>
  <c r="C238" i="12"/>
  <c r="C239" i="12"/>
  <c r="C240" i="12"/>
  <c r="C241" i="12"/>
  <c r="C242" i="12"/>
  <c r="C243" i="12"/>
  <c r="C244" i="12"/>
  <c r="C245" i="12"/>
  <c r="C246" i="12"/>
  <c r="C247" i="12"/>
  <c r="C248" i="12"/>
  <c r="C249" i="12"/>
  <c r="C250" i="12"/>
  <c r="C251" i="12"/>
  <c r="C252" i="12"/>
  <c r="C253" i="12"/>
  <c r="C254" i="12"/>
  <c r="C255" i="12"/>
  <c r="C256" i="12"/>
  <c r="C257" i="12"/>
  <c r="C258" i="12"/>
  <c r="C259" i="12"/>
  <c r="C260" i="12"/>
  <c r="C261" i="12"/>
  <c r="C262" i="12"/>
  <c r="C263" i="12"/>
  <c r="C264" i="12"/>
  <c r="C265" i="12"/>
  <c r="C266" i="12"/>
  <c r="C267" i="12"/>
  <c r="C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46" i="12"/>
  <c r="F247" i="12"/>
  <c r="F248" i="12"/>
  <c r="F249" i="12"/>
  <c r="F250" i="12"/>
  <c r="F251" i="12"/>
  <c r="F252" i="12"/>
  <c r="F253" i="12"/>
  <c r="F254" i="12"/>
  <c r="F255" i="12"/>
  <c r="F256" i="12"/>
  <c r="F257" i="12"/>
  <c r="F258" i="12"/>
  <c r="F259" i="12"/>
  <c r="F260" i="12"/>
  <c r="F261" i="12"/>
  <c r="F262" i="12"/>
  <c r="F263" i="12"/>
  <c r="F264" i="12"/>
  <c r="F265" i="12"/>
  <c r="F266" i="12"/>
  <c r="F267" i="12"/>
  <c r="F28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185" i="12"/>
  <c r="D186" i="12"/>
  <c r="D187" i="12"/>
  <c r="D188" i="12"/>
  <c r="D189" i="12"/>
  <c r="D190" i="12"/>
  <c r="D191" i="12"/>
  <c r="D192" i="12"/>
  <c r="D193" i="12"/>
  <c r="D194" i="12"/>
  <c r="D195" i="12"/>
  <c r="D196" i="12"/>
  <c r="D197" i="12"/>
  <c r="D198" i="12"/>
  <c r="D199" i="12"/>
  <c r="D200" i="12"/>
  <c r="D201" i="12"/>
  <c r="D202" i="12"/>
  <c r="D203" i="12"/>
  <c r="D204" i="12"/>
  <c r="D205" i="12"/>
  <c r="D206" i="12"/>
  <c r="D207" i="12"/>
  <c r="D208" i="12"/>
  <c r="D209" i="12"/>
  <c r="D210" i="12"/>
  <c r="D211" i="12"/>
  <c r="D212" i="12"/>
  <c r="D213" i="12"/>
  <c r="D214" i="12"/>
  <c r="D215" i="12"/>
  <c r="D216" i="12"/>
  <c r="D217" i="12"/>
  <c r="D218" i="12"/>
  <c r="D219" i="12"/>
  <c r="D220" i="12"/>
  <c r="D221" i="12"/>
  <c r="D222" i="12"/>
  <c r="D223" i="12"/>
  <c r="D224" i="12"/>
  <c r="D225" i="12"/>
  <c r="D226" i="12"/>
  <c r="D227" i="12"/>
  <c r="D228" i="12"/>
  <c r="D229" i="12"/>
  <c r="D230" i="12"/>
  <c r="D231" i="12"/>
  <c r="D232" i="12"/>
  <c r="D233" i="12"/>
  <c r="D234" i="12"/>
  <c r="D235" i="12"/>
  <c r="D236" i="12"/>
  <c r="D237" i="12"/>
  <c r="D238" i="12"/>
  <c r="D239" i="12"/>
  <c r="D240" i="12"/>
  <c r="D241" i="12"/>
  <c r="D242" i="12"/>
  <c r="D243" i="12"/>
  <c r="D244" i="12"/>
  <c r="D245" i="12"/>
  <c r="D246" i="12"/>
  <c r="D247" i="12"/>
  <c r="D248" i="12"/>
  <c r="D249" i="12"/>
  <c r="D250" i="12"/>
  <c r="D251" i="12"/>
  <c r="D252" i="12"/>
  <c r="D253" i="12"/>
  <c r="D254" i="12"/>
  <c r="D255" i="12"/>
  <c r="D256" i="12"/>
  <c r="D257" i="12"/>
  <c r="D258" i="12"/>
  <c r="D259" i="12"/>
  <c r="D260" i="12"/>
  <c r="D261" i="12"/>
  <c r="D262" i="12"/>
  <c r="D263" i="12"/>
  <c r="D264" i="12"/>
  <c r="D265" i="12"/>
  <c r="D266" i="12"/>
  <c r="D267" i="12"/>
  <c r="D30" i="12"/>
  <c r="D31" i="12"/>
  <c r="D32" i="12"/>
  <c r="D33" i="12"/>
  <c r="D34" i="12"/>
  <c r="D35" i="12"/>
  <c r="D36" i="12"/>
  <c r="D37" i="12"/>
  <c r="D28" i="12"/>
  <c r="D29" i="12"/>
  <c r="C23" i="12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E29" i="1"/>
  <c r="D29" i="1"/>
  <c r="F29" i="1" s="1"/>
  <c r="C29" i="1"/>
  <c r="C9" i="2"/>
  <c r="C4" i="2"/>
  <c r="C3" i="2"/>
  <c r="C23" i="1"/>
  <c r="D4" i="2"/>
  <c r="D3" i="2"/>
  <c r="D9" i="2"/>
  <c r="F30" i="1" l="1"/>
  <c r="F31" i="1" s="1"/>
  <c r="F32" i="1" s="1"/>
  <c r="F33" i="1" s="1"/>
  <c r="F34" i="1" s="1"/>
  <c r="F35" i="1" s="1"/>
  <c r="F36" i="1" s="1"/>
  <c r="F37" i="1" s="1"/>
  <c r="F38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<sst xmlns="http://schemas.openxmlformats.org/spreadsheetml/2006/main" count="58" uniqueCount="28">
  <si>
    <t>Argument</t>
  </si>
  <si>
    <t>Value</t>
  </si>
  <si>
    <t>nper</t>
  </si>
  <si>
    <t>rate</t>
  </si>
  <si>
    <t>pv</t>
  </si>
  <si>
    <t>fv</t>
  </si>
  <si>
    <t>type</t>
  </si>
  <si>
    <t>PMT function:</t>
  </si>
  <si>
    <r>
      <t>PMT(</t>
    </r>
    <r>
      <rPr>
        <i/>
        <sz val="11"/>
        <color theme="1"/>
        <rFont val="Calibri"/>
        <family val="2"/>
        <scheme val="minor"/>
      </rPr>
      <t>rate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nper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pv</t>
    </r>
    <r>
      <rPr>
        <sz val="11"/>
        <color theme="1"/>
        <rFont val="Calibri"/>
        <family val="2"/>
        <scheme val="minor"/>
      </rPr>
      <t>, [</t>
    </r>
    <r>
      <rPr>
        <i/>
        <sz val="11"/>
        <color theme="1"/>
        <rFont val="Calibri"/>
        <family val="2"/>
        <scheme val="minor"/>
      </rPr>
      <t>fv</t>
    </r>
    <r>
      <rPr>
        <sz val="11"/>
        <color theme="1"/>
        <rFont val="Calibri"/>
        <family val="2"/>
        <scheme val="minor"/>
      </rPr>
      <t>], [</t>
    </r>
    <r>
      <rPr>
        <i/>
        <sz val="11"/>
        <color theme="1"/>
        <rFont val="Calibri"/>
        <family val="2"/>
        <scheme val="minor"/>
      </rPr>
      <t>type</t>
    </r>
    <r>
      <rPr>
        <sz val="11"/>
        <color theme="1"/>
        <rFont val="Calibri"/>
        <family val="2"/>
        <scheme val="minor"/>
      </rPr>
      <t>])</t>
    </r>
  </si>
  <si>
    <t>Loan amount:</t>
  </si>
  <si>
    <t>Payment</t>
  </si>
  <si>
    <t>Years:</t>
  </si>
  <si>
    <t>Monthly payment:</t>
  </si>
  <si>
    <t>No</t>
  </si>
  <si>
    <t>Amortization</t>
  </si>
  <si>
    <t>Interest</t>
  </si>
  <si>
    <t>Loan</t>
  </si>
  <si>
    <t>Annual interest:</t>
  </si>
  <si>
    <t>Webpage:</t>
  </si>
  <si>
    <t>How to use the PMT function</t>
  </si>
  <si>
    <t>Website:</t>
  </si>
  <si>
    <t>Get Digital Help</t>
  </si>
  <si>
    <t>[fv]</t>
  </si>
  <si>
    <t>[type]</t>
  </si>
  <si>
    <t>Period</t>
  </si>
  <si>
    <t>Principal</t>
  </si>
  <si>
    <t>Balance</t>
  </si>
  <si>
    <t>Cumulative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</si>
</sst>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164" formatCode="&quot;$&quot;#,##0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</borders>
  <cellStyleXfs count="3">
    <xf numFmtId="0" fontId="0" fillId="0" borderId="0"/>
    <xf numFmtId="0" fontId="1" fillId="0" borderId="1">
      <alignment horizontal="left" indent="1"/>
    </xf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  <xf numFmtId="0" fontId="2" fillId="0" borderId="1" xfId="1" applyFont="1">
      <alignment horizontal="left" indent="1"/>
    </xf>
    <xf numFmtId="8" fontId="0" fillId="0" borderId="1" xfId="1" quotePrefix="1" applyNumberFormat="1" applyFont="1">
      <alignment horizontal="left" indent="1"/>
    </xf>
    <xf numFmtId="10" fontId="1" fillId="0" borderId="1" xfId="1" applyNumberFormat="1">
      <alignment horizontal="left" indent="1"/>
    </xf>
    <xf numFmtId="8" fontId="0" fillId="0" borderId="0" xfId="0" applyNumberFormat="1"/>
    <xf numFmtId="164" fontId="1" fillId="0" borderId="1" xfId="1" applyNumberFormat="1">
      <alignment horizontal="left" indent="1"/>
    </xf>
    <xf numFmtId="8" fontId="1" fillId="0" borderId="1" xfId="1" applyNumberFormat="1">
      <alignment horizontal="left" indent="1"/>
    </xf>
    <xf numFmtId="165" fontId="1" fillId="0" borderId="1" xfId="1" applyNumberFormat="1">
      <alignment horizontal="left" indent="1"/>
    </xf>
    <xf numFmtId="165" fontId="0" fillId="0" borderId="0" xfId="0" applyNumberFormat="1"/>
    <xf numFmtId="0" fontId="2" fillId="3" borderId="1" xfId="1" applyFont="1" applyFill="1">
      <alignment horizontal="left" indent="1"/>
    </xf>
    <xf numFmtId="0" fontId="4" fillId="0" borderId="1" xfId="2" applyBorder="1" applyAlignment="1">
      <alignment horizontal="left" indent="1"/>
    </xf>
    <xf numFmtId="0" fontId="2" fillId="4" borderId="1" xfId="1" applyFont="1" applyFill="1">
      <alignment horizontal="left" indent="1"/>
    </xf>
    <xf numFmtId="0" fontId="2" fillId="4" borderId="2" xfId="1" applyFont="1" applyFill="1" applyBorder="1">
      <alignment horizontal="left" indent="1"/>
    </xf>
  </cellXfs>
  <cellStyles count="3">
    <cellStyle name="Default" xfId="1" xr:uid="{56A46361-A67D-4F18-84C6-76417AB7E900}"/>
    <cellStyle name="Hyperlink" xfId="2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1D503F46-7FB1-432C-BF2D-CF32BCB1266C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PMT function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smoothMarker"/>
        <c:varyColors val="0"/>
        <c:ser>
          <c:idx val="3"/>
          <c:order val="3"/>
          <c:tx>
            <c:strRef>
              <c:f>PMT!$F$27</c:f>
              <c:strCache>
                <c:ptCount val="1"/>
                <c:pt idx="0">
                  <c:v>Balance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PMT!$B$28:$B$38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PMT!$F$28:$F$38</c:f>
              <c:numCache>
                <c:formatCode>"$"#,##0.00_);[Red]\("$"#,##0.00\)</c:formatCode>
                <c:ptCount val="11"/>
                <c:pt idx="0">
                  <c:v>12000</c:v>
                </c:pt>
                <c:pt idx="1">
                  <c:v>11045.945100414519</c:v>
                </c:pt>
                <c:pt idx="2">
                  <c:v>10044.187455849766</c:v>
                </c:pt>
                <c:pt idx="3">
                  <c:v>8992.3419290567745</c:v>
                </c:pt>
                <c:pt idx="4">
                  <c:v>7887.904125924133</c:v>
                </c:pt>
                <c:pt idx="5">
                  <c:v>6728.2444326348595</c:v>
                </c:pt>
                <c:pt idx="6">
                  <c:v>5510.6017546811227</c:v>
                </c:pt>
                <c:pt idx="7">
                  <c:v>4232.076942829699</c:v>
                </c:pt>
                <c:pt idx="8">
                  <c:v>2889.6258903857038</c:v>
                </c:pt>
                <c:pt idx="9">
                  <c:v>1480.0522853195089</c:v>
                </c:pt>
                <c:pt idx="10">
                  <c:v>4.3200998334214091E-12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7A7-4E15-86D4-A53CCCF19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1109167"/>
        <c:axId val="1321110607"/>
      </c:scatterChart>
      <c:scatterChart>
        <c:scatterStyle val="smoothMarker"/>
        <c:varyColors val="0"/>
        <c:ser>
          <c:idx val="0"/>
          <c:order val="0"/>
          <c:tx>
            <c:strRef>
              <c:f>PMT!$C$27</c:f>
              <c:strCache>
                <c:ptCount val="1"/>
                <c:pt idx="0">
                  <c:v>Payment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PMT!$B$28:$B$38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PMT!$C$28:$C$38</c:f>
              <c:numCache>
                <c:formatCode>"$"#,##0.00_);[Red]\("$"#,##0.00\)</c:formatCode>
                <c:ptCount val="11"/>
                <c:pt idx="1">
                  <c:v>-1554.0548995854799</c:v>
                </c:pt>
                <c:pt idx="2">
                  <c:v>-1554.0548995854799</c:v>
                </c:pt>
                <c:pt idx="3">
                  <c:v>-1554.0548995854799</c:v>
                </c:pt>
                <c:pt idx="4">
                  <c:v>-1554.0548995854799</c:v>
                </c:pt>
                <c:pt idx="5">
                  <c:v>-1554.0548995854799</c:v>
                </c:pt>
                <c:pt idx="6">
                  <c:v>-1554.0548995854799</c:v>
                </c:pt>
                <c:pt idx="7">
                  <c:v>-1554.0548995854799</c:v>
                </c:pt>
                <c:pt idx="8">
                  <c:v>-1554.0548995854799</c:v>
                </c:pt>
                <c:pt idx="9">
                  <c:v>-1554.0548995854799</c:v>
                </c:pt>
                <c:pt idx="10">
                  <c:v>-1554.0548995854799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7A7-4E15-86D4-A53CCCF1917D}"/>
            </c:ext>
          </c:extLst>
        </c:ser>
        <c:ser>
          <c:idx val="1"/>
          <c:order val="1"/>
          <c:tx>
            <c:strRef>
              <c:f>PMT!$D$27</c:f>
              <c:strCache>
                <c:ptCount val="1"/>
                <c:pt idx="0">
                  <c:v>Principal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PMT!$B$28:$B$38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PMT!$D$28:$D$38</c:f>
              <c:numCache>
                <c:formatCode>"$"#,##0.00_);[Red]\("$"#,##0.00\)</c:formatCode>
                <c:ptCount val="11"/>
                <c:pt idx="1">
                  <c:v>-954.05489958548014</c:v>
                </c:pt>
                <c:pt idx="2">
                  <c:v>-1001.7576445647539</c:v>
                </c:pt>
                <c:pt idx="3">
                  <c:v>-1051.8455267929917</c:v>
                </c:pt>
                <c:pt idx="4">
                  <c:v>-1104.4378031326412</c:v>
                </c:pt>
                <c:pt idx="5">
                  <c:v>-1159.6596932892733</c:v>
                </c:pt>
                <c:pt idx="6">
                  <c:v>-1217.6426779537369</c:v>
                </c:pt>
                <c:pt idx="7">
                  <c:v>-1278.5248118514239</c:v>
                </c:pt>
                <c:pt idx="8">
                  <c:v>-1342.4510524439952</c:v>
                </c:pt>
                <c:pt idx="9">
                  <c:v>-1409.5736050661949</c:v>
                </c:pt>
                <c:pt idx="10">
                  <c:v>-1480.0522853195046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7A7-4E15-86D4-A53CCCF1917D}"/>
            </c:ext>
          </c:extLst>
        </c:ser>
        <c:ser>
          <c:idx val="2"/>
          <c:order val="2"/>
          <c:tx>
            <c:strRef>
              <c:f>PMT!$E$27</c:f>
              <c:strCache>
                <c:ptCount val="1"/>
                <c:pt idx="0">
                  <c:v>Interest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PMT!$B$28:$B$38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PMT!$E$28:$E$38</c:f>
              <c:numCache>
                <c:formatCode>"$"#,##0.00_);[Red]\("$"#,##0.00\)</c:formatCode>
                <c:ptCount val="11"/>
                <c:pt idx="1">
                  <c:v>-600</c:v>
                </c:pt>
                <c:pt idx="2">
                  <c:v>-552.29725502072586</c:v>
                </c:pt>
                <c:pt idx="3">
                  <c:v>-502.20937279248824</c:v>
                </c:pt>
                <c:pt idx="4">
                  <c:v>-449.61709645283867</c:v>
                </c:pt>
                <c:pt idx="5">
                  <c:v>-394.39520629620654</c:v>
                </c:pt>
                <c:pt idx="6">
                  <c:v>-336.41222163174285</c:v>
                </c:pt>
                <c:pt idx="7">
                  <c:v>-275.53008773405594</c:v>
                </c:pt>
                <c:pt idx="8">
                  <c:v>-211.60384714148478</c:v>
                </c:pt>
                <c:pt idx="9">
                  <c:v>-144.481294519285</c:v>
                </c:pt>
                <c:pt idx="10">
                  <c:v>-74.002614265975254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7A7-4E15-86D4-A53CCCF19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0841983"/>
        <c:axId val="1340834783"/>
      </c:scatterChart>
      <c:valAx>
        <c:axId val="1321109167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21110607"/>
        <c:crosses val="autoZero"/>
        <c:crossBetween val="midCat"/>
        <c:majorUnit val="1"/>
      </c:valAx>
      <c:valAx>
        <c:axId val="1321110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21109167"/>
        <c:crosses val="autoZero"/>
        <c:crossBetween val="midCat"/>
      </c:valAx>
      <c:valAx>
        <c:axId val="1340834783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40841983"/>
        <c:crosses val="max"/>
        <c:crossBetween val="midCat"/>
      </c:valAx>
      <c:valAx>
        <c:axId val="134084198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408347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PMT function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smoothMarker"/>
        <c:varyColors val="0"/>
        <c:ser>
          <c:idx val="2"/>
          <c:order val="1"/>
          <c:tx>
            <c:strRef>
              <c:f>'Ex 2'!$F$27</c:f>
              <c:strCache>
                <c:ptCount val="1"/>
                <c:pt idx="0">
                  <c:v>Cumulative interest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'Ex 2'!$B$28:$B$267</c:f>
              <c:numCache>
                <c:formatCode>General</c:formatCode>
                <c:ptCount val="2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</c:numCache>
            </c:numRef>
          </c:xVal>
          <c:yVal>
            <c:numRef>
              <c:f>'Ex 2'!$F$28:$F$267</c:f>
              <c:numCache>
                <c:formatCode>"$"#,##0.00_);[Red]\("$"#,##0.00\)</c:formatCode>
                <c:ptCount val="240"/>
                <c:pt idx="0">
                  <c:v>0</c:v>
                </c:pt>
                <c:pt idx="1">
                  <c:v>2.415462902062063</c:v>
                </c:pt>
                <c:pt idx="2">
                  <c:v>7.2554466920691993</c:v>
                </c:pt>
                <c:pt idx="3">
                  <c:v>14.529043323351033</c:v>
                </c:pt>
                <c:pt idx="4">
                  <c:v>24.245378844062323</c:v>
                </c:pt>
                <c:pt idx="5">
                  <c:v>36.413613525038414</c:v>
                </c:pt>
                <c:pt idx="6">
                  <c:v>51.042941988130146</c:v>
                </c:pt>
                <c:pt idx="7">
                  <c:v>68.14259333502082</c:v>
                </c:pt>
                <c:pt idx="8">
                  <c:v>87.721831276524597</c:v>
                </c:pt>
                <c:pt idx="9">
                  <c:v>109.78995426237098</c:v>
                </c:pt>
                <c:pt idx="10">
                  <c:v>134.35629561147641</c:v>
                </c:pt>
                <c:pt idx="11">
                  <c:v>161.43022364270303</c:v>
                </c:pt>
                <c:pt idx="12">
                  <c:v>191.021141806109</c:v>
                </c:pt>
                <c:pt idx="13">
                  <c:v>223.13848881468988</c:v>
                </c:pt>
                <c:pt idx="14">
                  <c:v>257.7917387766152</c:v>
                </c:pt>
                <c:pt idx="15">
                  <c:v>294.99040132795972</c:v>
                </c:pt>
                <c:pt idx="16">
                  <c:v>334.74402176593401</c:v>
                </c:pt>
                <c:pt idx="17">
                  <c:v>377.0621811826129</c:v>
                </c:pt>
                <c:pt idx="18">
                  <c:v>421.95449659916648</c:v>
                </c:pt>
                <c:pt idx="19">
                  <c:v>469.43062110059412</c:v>
                </c:pt>
                <c:pt idx="20">
                  <c:v>519.50024397096422</c:v>
                </c:pt>
                <c:pt idx="21">
                  <c:v>572.17309082916051</c:v>
                </c:pt>
                <c:pt idx="22">
                  <c:v>627.45892376513723</c:v>
                </c:pt>
                <c:pt idx="23">
                  <c:v>685.36754147668591</c:v>
                </c:pt>
                <c:pt idx="24">
                  <c:v>745.9087794067151</c:v>
                </c:pt>
                <c:pt idx="25">
                  <c:v>809.09250988104395</c:v>
                </c:pt>
                <c:pt idx="26">
                  <c:v>874.92864224671382</c:v>
                </c:pt>
                <c:pt idx="27">
                  <c:v>943.4271230108169</c:v>
                </c:pt>
                <c:pt idx="28">
                  <c:v>1014.5979359798475</c:v>
                </c:pt>
                <c:pt idx="29">
                  <c:v>1088.4511023995742</c:v>
                </c:pt>
                <c:pt idx="30">
                  <c:v>1164.9966810954372</c:v>
                </c:pt>
                <c:pt idx="31">
                  <c:v>1244.2447686134717</c:v>
                </c:pt>
                <c:pt idx="32">
                  <c:v>1326.205499361761</c:v>
                </c:pt>
                <c:pt idx="33">
                  <c:v>1410.8890457524185</c:v>
                </c:pt>
                <c:pt idx="34">
                  <c:v>1498.3056183441031</c:v>
                </c:pt>
                <c:pt idx="35">
                  <c:v>1588.4654659850687</c:v>
                </c:pt>
                <c:pt idx="36">
                  <c:v>1681.3788759567503</c:v>
                </c:pt>
                <c:pt idx="37">
                  <c:v>1777.0561741178874</c:v>
                </c:pt>
                <c:pt idx="38">
                  <c:v>1875.5077250491911</c:v>
                </c:pt>
                <c:pt idx="39">
                  <c:v>1976.7439321985491</c:v>
                </c:pt>
                <c:pt idx="40">
                  <c:v>2080.7752380267798</c:v>
                </c:pt>
                <c:pt idx="41">
                  <c:v>2187.6121241539281</c:v>
                </c:pt>
                <c:pt idx="42">
                  <c:v>2297.2651115061158</c:v>
                </c:pt>
                <c:pt idx="43">
                  <c:v>2409.744760462936</c:v>
                </c:pt>
                <c:pt idx="44">
                  <c:v>2525.0616710054064</c:v>
                </c:pt>
                <c:pt idx="45">
                  <c:v>2643.2264828644734</c:v>
                </c:pt>
                <c:pt idx="46">
                  <c:v>2764.2498756700743</c:v>
                </c:pt>
                <c:pt idx="47">
                  <c:v>2888.142569100758</c:v>
                </c:pt>
                <c:pt idx="48">
                  <c:v>3014.9153230338688</c:v>
                </c:pt>
                <c:pt idx="49">
                  <c:v>3144.5789376962912</c:v>
                </c:pt>
                <c:pt idx="50">
                  <c:v>3277.1442538157598</c:v>
                </c:pt>
                <c:pt idx="51">
                  <c:v>3412.6221527727384</c:v>
                </c:pt>
                <c:pt idx="52">
                  <c:v>3551.023556752868</c:v>
                </c:pt>
                <c:pt idx="53">
                  <c:v>3692.3594288999852</c:v>
                </c:pt>
                <c:pt idx="54">
                  <c:v>3836.6407734697164</c:v>
                </c:pt>
                <c:pt idx="55">
                  <c:v>3983.8786359836463</c:v>
                </c:pt>
                <c:pt idx="56">
                  <c:v>4134.0841033840652</c:v>
                </c:pt>
                <c:pt idx="57">
                  <c:v>4287.2683041892979</c:v>
                </c:pt>
                <c:pt idx="58">
                  <c:v>4443.4424086496119</c:v>
                </c:pt>
                <c:pt idx="59">
                  <c:v>4602.6176289037148</c:v>
                </c:pt>
                <c:pt idx="60">
                  <c:v>4764.8052191358329</c:v>
                </c:pt>
                <c:pt idx="61">
                  <c:v>4930.0164757333832</c:v>
                </c:pt>
                <c:pt idx="62">
                  <c:v>5098.2627374452368</c:v>
                </c:pt>
                <c:pt idx="63">
                  <c:v>5269.5553855405715</c:v>
                </c:pt>
                <c:pt idx="64">
                  <c:v>5443.9058439683258</c:v>
                </c:pt>
                <c:pt idx="65">
                  <c:v>5621.3255795172463</c:v>
                </c:pt>
                <c:pt idx="66">
                  <c:v>5801.8261019765378</c:v>
                </c:pt>
                <c:pt idx="67">
                  <c:v>5985.4189642971141</c:v>
                </c:pt>
                <c:pt idx="68">
                  <c:v>6172.1157627534549</c:v>
                </c:pt>
                <c:pt idx="69">
                  <c:v>6361.9281371060688</c:v>
                </c:pt>
                <c:pt idx="70">
                  <c:v>6554.8677707645666</c:v>
                </c:pt>
                <c:pt idx="71">
                  <c:v>6750.9463909513461</c:v>
                </c:pt>
                <c:pt idx="72">
                  <c:v>6950.1757688658881</c:v>
                </c:pt>
                <c:pt idx="73">
                  <c:v>7152.5677198496724</c:v>
                </c:pt>
                <c:pt idx="74">
                  <c:v>7358.1341035517071</c:v>
                </c:pt>
                <c:pt idx="75">
                  <c:v>7566.8868240946867</c:v>
                </c:pt>
                <c:pt idx="76">
                  <c:v>7778.837830241765</c:v>
                </c:pt>
                <c:pt idx="77">
                  <c:v>7993.9991155639573</c:v>
                </c:pt>
                <c:pt idx="78">
                  <c:v>8212.3827186081689</c:v>
                </c:pt>
                <c:pt idx="79">
                  <c:v>8434.0007230658593</c:v>
                </c:pt>
                <c:pt idx="80">
                  <c:v>8658.8652579423288</c:v>
                </c:pt>
                <c:pt idx="81">
                  <c:v>8886.9884977266465</c:v>
                </c:pt>
                <c:pt idx="82">
                  <c:v>9118.3826625622169</c:v>
                </c:pt>
                <c:pt idx="83">
                  <c:v>9353.0600184179839</c:v>
                </c:pt>
                <c:pt idx="84">
                  <c:v>9591.0328772602716</c:v>
                </c:pt>
                <c:pt idx="85">
                  <c:v>9832.3135972252803</c:v>
                </c:pt>
                <c:pt idx="86">
                  <c:v>10076.91458279222</c:v>
                </c:pt>
                <c:pt idx="87">
                  <c:v>10324.848284957097</c:v>
                </c:pt>
                <c:pt idx="88">
                  <c:v>10576.127201407155</c:v>
                </c:pt>
                <c:pt idx="89">
                  <c:v>10830.763876695963</c:v>
                </c:pt>
                <c:pt idx="90">
                  <c:v>11088.770902419166</c:v>
                </c:pt>
                <c:pt idx="91">
                  <c:v>11350.160917390893</c:v>
                </c:pt>
                <c:pt idx="92">
                  <c:v>11614.946607820826</c:v>
                </c:pt>
                <c:pt idx="93">
                  <c:v>11883.140707491933</c:v>
                </c:pt>
                <c:pt idx="94">
                  <c:v>12154.75599793887</c:v>
                </c:pt>
                <c:pt idx="95">
                  <c:v>12429.805308627045</c:v>
                </c:pt>
                <c:pt idx="96">
                  <c:v>12708.301517132362</c:v>
                </c:pt>
                <c:pt idx="97">
                  <c:v>12990.257549321637</c:v>
                </c:pt>
                <c:pt idx="98">
                  <c:v>13275.686379533683</c:v>
                </c:pt>
                <c:pt idx="99">
                  <c:v>13564.601030761087</c:v>
                </c:pt>
                <c:pt idx="100">
                  <c:v>13857.014574832656</c:v>
                </c:pt>
                <c:pt idx="101">
                  <c:v>14152.940132596555</c:v>
                </c:pt>
                <c:pt idx="102">
                  <c:v>14452.390874104132</c:v>
                </c:pt>
                <c:pt idx="103">
                  <c:v>14755.380018794423</c:v>
                </c:pt>
                <c:pt idx="104">
                  <c:v>15061.920835679366</c:v>
                </c:pt>
                <c:pt idx="105">
                  <c:v>15372.026643529689</c:v>
                </c:pt>
                <c:pt idx="106">
                  <c:v>15685.710811061514</c:v>
                </c:pt>
                <c:pt idx="107">
                  <c:v>16002.986757123645</c:v>
                </c:pt>
                <c:pt idx="108">
                  <c:v>16323.867950885571</c:v>
                </c:pt>
                <c:pt idx="109">
                  <c:v>16648.367912026166</c:v>
                </c:pt>
                <c:pt idx="110">
                  <c:v>16976.500210923099</c:v>
                </c:pt>
                <c:pt idx="111">
                  <c:v>17308.27846884296</c:v>
                </c:pt>
                <c:pt idx="112">
                  <c:v>17643.716358132082</c:v>
                </c:pt>
                <c:pt idx="113">
                  <c:v>17982.827602408099</c:v>
                </c:pt>
                <c:pt idx="114">
                  <c:v>18325.625976752213</c:v>
                </c:pt>
                <c:pt idx="115">
                  <c:v>18672.125307902181</c:v>
                </c:pt>
                <c:pt idx="116">
                  <c:v>19022.339474446024</c:v>
                </c:pt>
                <c:pt idx="117">
                  <c:v>19376.282407016468</c:v>
                </c:pt>
                <c:pt idx="118">
                  <c:v>19733.968088486112</c:v>
                </c:pt>
                <c:pt idx="119">
                  <c:v>20095.410554163329</c:v>
                </c:pt>
                <c:pt idx="120">
                  <c:v>20460.6238919889</c:v>
                </c:pt>
                <c:pt idx="121">
                  <c:v>20829.622242733378</c:v>
                </c:pt>
                <c:pt idx="122">
                  <c:v>21202.41980019521</c:v>
                </c:pt>
                <c:pt idx="123">
                  <c:v>21579.030811399585</c:v>
                </c:pt>
                <c:pt idx="124">
                  <c:v>21959.469576798041</c:v>
                </c:pt>
                <c:pt idx="125">
                  <c:v>22343.7504504688</c:v>
                </c:pt>
                <c:pt idx="126">
                  <c:v>22731.88784031789</c:v>
                </c:pt>
                <c:pt idx="127">
                  <c:v>23123.896208280974</c:v>
                </c:pt>
                <c:pt idx="128">
                  <c:v>23519.790070525982</c:v>
                </c:pt>
                <c:pt idx="129">
                  <c:v>23919.583997656471</c:v>
                </c:pt>
                <c:pt idx="130">
                  <c:v>24323.292614915761</c:v>
                </c:pt>
                <c:pt idx="131">
                  <c:v>24730.930602391836</c:v>
                </c:pt>
                <c:pt idx="132">
                  <c:v>25142.512695223009</c:v>
                </c:pt>
                <c:pt idx="133">
                  <c:v>25558.053683804363</c:v>
                </c:pt>
                <c:pt idx="134">
                  <c:v>25977.568413994955</c:v>
                </c:pt>
                <c:pt idx="135">
                  <c:v>26401.071787325825</c:v>
                </c:pt>
                <c:pt idx="136">
                  <c:v>26828.578761208748</c:v>
                </c:pt>
                <c:pt idx="137">
                  <c:v>27260.104349145797</c:v>
                </c:pt>
                <c:pt idx="138">
                  <c:v>27695.663620939671</c:v>
                </c:pt>
                <c:pt idx="139">
                  <c:v>28135.271702904833</c:v>
                </c:pt>
                <c:pt idx="140">
                  <c:v>28578.943778079425</c:v>
                </c:pt>
                <c:pt idx="141">
                  <c:v>29026.695086437987</c:v>
                </c:pt>
                <c:pt idx="142">
                  <c:v>29478.540925104953</c:v>
                </c:pt>
                <c:pt idx="143">
                  <c:v>29934.496648568984</c:v>
                </c:pt>
                <c:pt idx="144">
                  <c:v>30394.577668898066</c:v>
                </c:pt>
                <c:pt idx="145">
                  <c:v>30858.799455955446</c:v>
                </c:pt>
                <c:pt idx="146">
                  <c:v>31327.177537616353</c:v>
                </c:pt>
                <c:pt idx="147">
                  <c:v>31799.727499985551</c:v>
                </c:pt>
                <c:pt idx="148">
                  <c:v>32276.464987615695</c:v>
                </c:pt>
                <c:pt idx="149">
                  <c:v>32757.405703726512</c:v>
                </c:pt>
                <c:pt idx="150">
                  <c:v>33242.56541042481</c:v>
                </c:pt>
                <c:pt idx="151">
                  <c:v>33731.959928925287</c:v>
                </c:pt>
                <c:pt idx="152">
                  <c:v>34225.605139772204</c:v>
                </c:pt>
                <c:pt idx="153">
                  <c:v>34723.516983061862</c:v>
                </c:pt>
                <c:pt idx="154">
                  <c:v>35225.711458665915</c:v>
                </c:pt>
                <c:pt idx="155">
                  <c:v>35732.204626455547</c:v>
                </c:pt>
                <c:pt idx="156">
                  <c:v>36243.012606526449</c:v>
                </c:pt>
                <c:pt idx="157">
                  <c:v>36758.151579424681</c:v>
                </c:pt>
                <c:pt idx="158">
                  <c:v>37277.637786373343</c:v>
                </c:pt>
                <c:pt idx="159">
                  <c:v>37801.487529500126</c:v>
                </c:pt>
                <c:pt idx="160">
                  <c:v>38329.717172065692</c:v>
                </c:pt>
                <c:pt idx="161">
                  <c:v>38862.343138692944</c:v>
                </c:pt>
                <c:pt idx="162">
                  <c:v>39399.381915597114</c:v>
                </c:pt>
                <c:pt idx="163">
                  <c:v>39940.850050816734</c:v>
                </c:pt>
                <c:pt idx="164">
                  <c:v>40486.764154445489</c:v>
                </c:pt>
                <c:pt idx="165">
                  <c:v>41037.140898864913</c:v>
                </c:pt>
                <c:pt idx="166">
                  <c:v>41591.997018977971</c:v>
                </c:pt>
                <c:pt idx="167">
                  <c:v>42151.349312443519</c:v>
                </c:pt>
                <c:pt idx="168">
                  <c:v>42715.214639911625</c:v>
                </c:pt>
                <c:pt idx="169">
                  <c:v>43283.6099252598</c:v>
                </c:pt>
                <c:pt idx="170">
                  <c:v>43856.55215583009</c:v>
                </c:pt>
                <c:pt idx="171">
                  <c:v>44434.058382667077</c:v>
                </c:pt>
                <c:pt idx="172">
                  <c:v>45016.145720756766</c:v>
                </c:pt>
                <c:pt idx="173">
                  <c:v>45602.831349266358</c:v>
                </c:pt>
                <c:pt idx="174">
                  <c:v>46194.132511784919</c:v>
                </c:pt>
                <c:pt idx="175">
                  <c:v>46790.066516564992</c:v>
                </c:pt>
                <c:pt idx="176">
                  <c:v>47390.650736765048</c:v>
                </c:pt>
                <c:pt idx="177">
                  <c:v>47995.902610692916</c:v>
                </c:pt>
                <c:pt idx="178">
                  <c:v>48605.839642050079</c:v>
                </c:pt>
                <c:pt idx="179">
                  <c:v>49220.47940017689</c:v>
                </c:pt>
                <c:pt idx="180">
                  <c:v>49839.839520298738</c:v>
                </c:pt>
                <c:pt idx="181">
                  <c:v>50463.93770377311</c:v>
                </c:pt>
                <c:pt idx="182">
                  <c:v>51092.791718337568</c:v>
                </c:pt>
                <c:pt idx="183">
                  <c:v>51726.41939835871</c:v>
                </c:pt>
                <c:pt idx="184">
                  <c:v>52364.838645081989</c:v>
                </c:pt>
                <c:pt idx="185">
                  <c:v>53008.067426882546</c:v>
                </c:pt>
                <c:pt idx="186">
                  <c:v>53656.123779516915</c:v>
                </c:pt>
                <c:pt idx="187">
                  <c:v>54309.025806375721</c:v>
                </c:pt>
                <c:pt idx="188">
                  <c:v>54966.791678737311</c:v>
                </c:pt>
                <c:pt idx="189">
                  <c:v>55629.439636022318</c:v>
                </c:pt>
                <c:pt idx="190">
                  <c:v>56296.987986049207</c:v>
                </c:pt>
                <c:pt idx="191">
                  <c:v>56969.455105290763</c:v>
                </c:pt>
                <c:pt idx="192">
                  <c:v>57646.859439131535</c:v>
                </c:pt>
                <c:pt idx="193">
                  <c:v>58329.219502126274</c:v>
                </c:pt>
                <c:pt idx="194">
                  <c:v>59016.553878259307</c:v>
                </c:pt>
                <c:pt idx="195">
                  <c:v>59708.881221204894</c:v>
                </c:pt>
                <c:pt idx="196">
                  <c:v>60406.220254588596</c:v>
                </c:pt>
                <c:pt idx="197">
                  <c:v>61108.589772249543</c:v>
                </c:pt>
                <c:pt idx="198">
                  <c:v>61816.008638503787</c:v>
                </c:pt>
                <c:pt idx="199">
                  <c:v>62528.495788408545</c:v>
                </c:pt>
                <c:pt idx="200">
                  <c:v>63246.070228027507</c:v>
                </c:pt>
                <c:pt idx="201">
                  <c:v>63968.751034697103</c:v>
                </c:pt>
                <c:pt idx="202">
                  <c:v>64696.557357293772</c:v>
                </c:pt>
                <c:pt idx="203">
                  <c:v>65429.508416502242</c:v>
                </c:pt>
                <c:pt idx="204">
                  <c:v>66167.623505084804</c:v>
                </c:pt>
                <c:pt idx="205">
                  <c:v>66910.921988151618</c:v>
                </c:pt>
                <c:pt idx="206">
                  <c:v>67659.423303431991</c:v>
                </c:pt>
                <c:pt idx="207">
                  <c:v>68413.146961546721</c:v>
                </c:pt>
                <c:pt idx="208">
                  <c:v>69172.112546281453</c:v>
                </c:pt>
                <c:pt idx="209">
                  <c:v>69936.339714860995</c:v>
                </c:pt>
                <c:pt idx="210">
                  <c:v>70705.848198224776</c:v>
                </c:pt>
                <c:pt idx="211">
                  <c:v>71480.657801303227</c:v>
                </c:pt>
                <c:pt idx="212">
                  <c:v>72260.788403295286</c:v>
                </c:pt>
                <c:pt idx="213">
                  <c:v>73046.259957946881</c:v>
                </c:pt>
                <c:pt idx="214">
                  <c:v>73837.092493830482</c:v>
                </c:pt>
                <c:pt idx="215">
                  <c:v>74633.30611462571</c:v>
                </c:pt>
                <c:pt idx="216">
                  <c:v>75434.920999400987</c:v>
                </c:pt>
                <c:pt idx="217">
                  <c:v>76241.957402896223</c:v>
                </c:pt>
                <c:pt idx="218">
                  <c:v>77054.435655806636</c:v>
                </c:pt>
                <c:pt idx="219">
                  <c:v>77872.376165067515</c:v>
                </c:pt>
                <c:pt idx="220">
                  <c:v>78695.799414140187</c:v>
                </c:pt>
                <c:pt idx="221">
                  <c:v>79524.725963298944</c:v>
                </c:pt>
                <c:pt idx="222">
                  <c:v>80359.176449919119</c:v>
                </c:pt>
                <c:pt idx="223">
                  <c:v>81199.17158876617</c:v>
                </c:pt>
                <c:pt idx="224">
                  <c:v>82044.732172285963</c:v>
                </c:pt>
                <c:pt idx="225">
                  <c:v>82895.879070896015</c:v>
                </c:pt>
                <c:pt idx="226">
                  <c:v>83752.633233277928</c:v>
                </c:pt>
                <c:pt idx="227">
                  <c:v>84615.015686670828</c:v>
                </c:pt>
                <c:pt idx="228">
                  <c:v>85483.047537166014</c:v>
                </c:pt>
                <c:pt idx="229">
                  <c:v>86356.749970002624</c:v>
                </c:pt>
                <c:pt idx="230">
                  <c:v>87236.144249864432</c:v>
                </c:pt>
                <c:pt idx="231">
                  <c:v>88121.251721177774</c:v>
                </c:pt>
                <c:pt idx="232">
                  <c:v>89012.093808410602</c:v>
                </c:pt>
                <c:pt idx="233">
                  <c:v>89908.692016372617</c:v>
                </c:pt>
                <c:pt idx="234">
                  <c:v>90811.067930516554</c:v>
                </c:pt>
                <c:pt idx="235">
                  <c:v>91719.243217240597</c:v>
                </c:pt>
                <c:pt idx="236">
                  <c:v>92633.23962419192</c:v>
                </c:pt>
                <c:pt idx="237">
                  <c:v>93553.078980571372</c:v>
                </c:pt>
                <c:pt idx="238">
                  <c:v>94478.783197439305</c:v>
                </c:pt>
                <c:pt idx="239">
                  <c:v>95410.374268022555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941-4645-895A-4E9BBA440D4E}"/>
            </c:ext>
          </c:extLst>
        </c:ser>
        <c:ser>
          <c:idx val="3"/>
          <c:order val="2"/>
          <c:tx>
            <c:strRef>
              <c:f>'Ex 2'!$E$27</c:f>
              <c:strCache>
                <c:ptCount val="1"/>
                <c:pt idx="0">
                  <c:v>Balance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'Ex 2'!$B$28:$B$267</c:f>
              <c:numCache>
                <c:formatCode>General</c:formatCode>
                <c:ptCount val="2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</c:numCache>
            </c:numRef>
          </c:xVal>
          <c:yVal>
            <c:numRef>
              <c:f>'Ex 2'!$E$28:$E$267</c:f>
              <c:numCache>
                <c:formatCode>"$"#,##0.00_);[Red]\("$"#,##0.00\)</c:formatCode>
                <c:ptCount val="240"/>
                <c:pt idx="0">
                  <c:v>644.12344054990604</c:v>
                </c:pt>
                <c:pt idx="1">
                  <c:v>1290.6623440018741</c:v>
                </c:pt>
                <c:pt idx="2">
                  <c:v>1939.6257683417873</c:v>
                </c:pt>
                <c:pt idx="3">
                  <c:v>2591.022805522975</c:v>
                </c:pt>
                <c:pt idx="4">
                  <c:v>3244.862581593592</c:v>
                </c:pt>
                <c:pt idx="5">
                  <c:v>3901.1542568244745</c:v>
                </c:pt>
                <c:pt idx="6">
                  <c:v>4559.9070258374722</c:v>
                </c:pt>
                <c:pt idx="7">
                  <c:v>5221.1301177342693</c:v>
                </c:pt>
                <c:pt idx="8">
                  <c:v>5884.832796225679</c:v>
                </c:pt>
                <c:pt idx="9">
                  <c:v>6551.0243597614317</c:v>
                </c:pt>
                <c:pt idx="10">
                  <c:v>7219.7141416604436</c:v>
                </c:pt>
                <c:pt idx="11">
                  <c:v>7890.9115102415763</c:v>
                </c:pt>
                <c:pt idx="12">
                  <c:v>8564.6258689548868</c:v>
                </c:pt>
                <c:pt idx="13">
                  <c:v>9240.8666565133735</c:v>
                </c:pt>
                <c:pt idx="14">
                  <c:v>9919.643347025205</c:v>
                </c:pt>
                <c:pt idx="15">
                  <c:v>10600.965450126454</c:v>
                </c:pt>
                <c:pt idx="16">
                  <c:v>11284.842511114333</c:v>
                </c:pt>
                <c:pt idx="17">
                  <c:v>11971.284111080917</c:v>
                </c:pt>
                <c:pt idx="18">
                  <c:v>12660.299867047375</c:v>
                </c:pt>
                <c:pt idx="19">
                  <c:v>13351.899432098708</c:v>
                </c:pt>
                <c:pt idx="20">
                  <c:v>14046.092495518984</c:v>
                </c:pt>
                <c:pt idx="21">
                  <c:v>14742.888782927086</c:v>
                </c:pt>
                <c:pt idx="22">
                  <c:v>15442.298056412968</c:v>
                </c:pt>
                <c:pt idx="23">
                  <c:v>16144.330114674423</c:v>
                </c:pt>
                <c:pt idx="24">
                  <c:v>16848.994793154357</c:v>
                </c:pt>
                <c:pt idx="25">
                  <c:v>17556.30196417859</c:v>
                </c:pt>
                <c:pt idx="26">
                  <c:v>18266.261537094164</c:v>
                </c:pt>
                <c:pt idx="27">
                  <c:v>18978.883458408174</c:v>
                </c:pt>
                <c:pt idx="28">
                  <c:v>19694.17771192711</c:v>
                </c:pt>
                <c:pt idx="29">
                  <c:v>20412.154318896741</c:v>
                </c:pt>
                <c:pt idx="30">
                  <c:v>21132.823338142509</c:v>
                </c:pt>
                <c:pt idx="31">
                  <c:v>21856.194866210448</c:v>
                </c:pt>
                <c:pt idx="32">
                  <c:v>22582.279037508644</c:v>
                </c:pt>
                <c:pt idx="33">
                  <c:v>23311.086024449207</c:v>
                </c:pt>
                <c:pt idx="34">
                  <c:v>24042.626037590795</c:v>
                </c:pt>
                <c:pt idx="35">
                  <c:v>24776.909325781668</c:v>
                </c:pt>
                <c:pt idx="36">
                  <c:v>25513.946176303256</c:v>
                </c:pt>
                <c:pt idx="37">
                  <c:v>26253.746915014297</c:v>
                </c:pt>
                <c:pt idx="38">
                  <c:v>26996.321906495505</c:v>
                </c:pt>
                <c:pt idx="39">
                  <c:v>27741.681554194769</c:v>
                </c:pt>
                <c:pt idx="40">
                  <c:v>28489.836300572904</c:v>
                </c:pt>
                <c:pt idx="41">
                  <c:v>29240.796627249958</c:v>
                </c:pt>
                <c:pt idx="42">
                  <c:v>29994.57305515205</c:v>
                </c:pt>
                <c:pt idx="43">
                  <c:v>30751.176144658777</c:v>
                </c:pt>
                <c:pt idx="44">
                  <c:v>31510.616495751154</c:v>
                </c:pt>
                <c:pt idx="45">
                  <c:v>32272.904748160126</c:v>
                </c:pt>
                <c:pt idx="46">
                  <c:v>33038.05158151564</c:v>
                </c:pt>
                <c:pt idx="47">
                  <c:v>33806.067715496232</c:v>
                </c:pt>
                <c:pt idx="48">
                  <c:v>34576.963909979248</c:v>
                </c:pt>
                <c:pt idx="49">
                  <c:v>35350.750965191575</c:v>
                </c:pt>
                <c:pt idx="50">
                  <c:v>36127.439721860952</c:v>
                </c:pt>
                <c:pt idx="51">
                  <c:v>36907.04106136784</c:v>
                </c:pt>
                <c:pt idx="52">
                  <c:v>37689.565905897871</c:v>
                </c:pt>
                <c:pt idx="53">
                  <c:v>38475.025218594892</c:v>
                </c:pt>
                <c:pt idx="54">
                  <c:v>39263.430003714529</c:v>
                </c:pt>
                <c:pt idx="55">
                  <c:v>40054.791306778367</c:v>
                </c:pt>
                <c:pt idx="56">
                  <c:v>40849.120214728689</c:v>
                </c:pt>
                <c:pt idx="57">
                  <c:v>41646.427856083828</c:v>
                </c:pt>
                <c:pt idx="58">
                  <c:v>42446.725401094045</c:v>
                </c:pt>
                <c:pt idx="59">
                  <c:v>43250.024061898053</c:v>
                </c:pt>
                <c:pt idx="60">
                  <c:v>44056.335092680078</c:v>
                </c:pt>
                <c:pt idx="61">
                  <c:v>44865.669789827531</c:v>
                </c:pt>
                <c:pt idx="62">
                  <c:v>45678.039492089287</c:v>
                </c:pt>
                <c:pt idx="63">
                  <c:v>46493.455580734524</c:v>
                </c:pt>
                <c:pt idx="64">
                  <c:v>47311.929479712184</c:v>
                </c:pt>
                <c:pt idx="65">
                  <c:v>48133.472655811012</c:v>
                </c:pt>
                <c:pt idx="66">
                  <c:v>48958.096618820207</c:v>
                </c:pt>
                <c:pt idx="67">
                  <c:v>49785.812921690689</c:v>
                </c:pt>
                <c:pt idx="68">
                  <c:v>50616.633160696932</c:v>
                </c:pt>
                <c:pt idx="69">
                  <c:v>51450.568975599454</c:v>
                </c:pt>
                <c:pt idx="70">
                  <c:v>52287.632049807857</c:v>
                </c:pt>
                <c:pt idx="71">
                  <c:v>53127.834110544543</c:v>
                </c:pt>
                <c:pt idx="72">
                  <c:v>53971.186929008989</c:v>
                </c:pt>
                <c:pt idx="73">
                  <c:v>54817.702320542681</c:v>
                </c:pt>
                <c:pt idx="74">
                  <c:v>55667.39214479462</c:v>
                </c:pt>
                <c:pt idx="75">
                  <c:v>56520.268305887505</c:v>
                </c:pt>
                <c:pt idx="76">
                  <c:v>57376.342752584489</c:v>
                </c:pt>
                <c:pt idx="77">
                  <c:v>58235.627478456583</c:v>
                </c:pt>
                <c:pt idx="78">
                  <c:v>59098.134522050699</c:v>
                </c:pt>
                <c:pt idx="79">
                  <c:v>59963.875967058295</c:v>
                </c:pt>
                <c:pt idx="80">
                  <c:v>60832.86394248467</c:v>
                </c:pt>
                <c:pt idx="81">
                  <c:v>61705.110622818895</c:v>
                </c:pt>
                <c:pt idx="82">
                  <c:v>62580.628228204368</c:v>
                </c:pt>
                <c:pt idx="83">
                  <c:v>63459.429024610043</c:v>
                </c:pt>
                <c:pt idx="84">
                  <c:v>64341.525324002236</c:v>
                </c:pt>
                <c:pt idx="85">
                  <c:v>65226.929484517146</c:v>
                </c:pt>
                <c:pt idx="86">
                  <c:v>66115.653910633991</c:v>
                </c:pt>
                <c:pt idx="87">
                  <c:v>67007.711053348787</c:v>
                </c:pt>
                <c:pt idx="88">
                  <c:v>67903.113410348757</c:v>
                </c:pt>
                <c:pt idx="89">
                  <c:v>68801.873526187483</c:v>
                </c:pt>
                <c:pt idx="90">
                  <c:v>69704.003992460595</c:v>
                </c:pt>
                <c:pt idx="91">
                  <c:v>70609.517447982231</c:v>
                </c:pt>
                <c:pt idx="92">
                  <c:v>71518.426578962084</c:v>
                </c:pt>
                <c:pt idx="93">
                  <c:v>72430.744119183102</c:v>
                </c:pt>
                <c:pt idx="94">
                  <c:v>73346.482850179949</c:v>
                </c:pt>
                <c:pt idx="95">
                  <c:v>74265.655601418039</c:v>
                </c:pt>
                <c:pt idx="96">
                  <c:v>75188.275250473263</c:v>
                </c:pt>
                <c:pt idx="97">
                  <c:v>76114.354723212455</c:v>
                </c:pt>
                <c:pt idx="98">
                  <c:v>77043.906993974408</c:v>
                </c:pt>
                <c:pt idx="99">
                  <c:v>77976.945085751722</c:v>
                </c:pt>
                <c:pt idx="100">
                  <c:v>78913.482070373197</c:v>
                </c:pt>
                <c:pt idx="101">
                  <c:v>79853.531068687007</c:v>
                </c:pt>
                <c:pt idx="102">
                  <c:v>80797.105250744498</c:v>
                </c:pt>
                <c:pt idx="103">
                  <c:v>81744.217835984702</c:v>
                </c:pt>
                <c:pt idx="104">
                  <c:v>82694.882093419554</c:v>
                </c:pt>
                <c:pt idx="105">
                  <c:v>83649.111341819793</c:v>
                </c:pt>
                <c:pt idx="106">
                  <c:v>84606.918949901534</c:v>
                </c:pt>
                <c:pt idx="107">
                  <c:v>85568.318336513577</c:v>
                </c:pt>
                <c:pt idx="108">
                  <c:v>86533.322970825422</c:v>
                </c:pt>
                <c:pt idx="109">
                  <c:v>87501.946372515929</c:v>
                </c:pt>
                <c:pt idx="110">
                  <c:v>88474.202111962775</c:v>
                </c:pt>
                <c:pt idx="111">
                  <c:v>89450.103810432542</c:v>
                </c:pt>
                <c:pt idx="112">
                  <c:v>90429.66514027158</c:v>
                </c:pt>
                <c:pt idx="113">
                  <c:v>91412.899825097513</c:v>
                </c:pt>
                <c:pt idx="114">
                  <c:v>92399.82163999154</c:v>
                </c:pt>
                <c:pt idx="115">
                  <c:v>93390.444411691424</c:v>
                </c:pt>
                <c:pt idx="116">
                  <c:v>94384.782018785176</c:v>
                </c:pt>
                <c:pt idx="117">
                  <c:v>95382.848391905529</c:v>
                </c:pt>
                <c:pt idx="118">
                  <c:v>96384.657513925093</c:v>
                </c:pt>
                <c:pt idx="119">
                  <c:v>97390.223420152222</c:v>
                </c:pt>
                <c:pt idx="120">
                  <c:v>98399.560198527703</c:v>
                </c:pt>
                <c:pt idx="121">
                  <c:v>99412.6819898221</c:v>
                </c:pt>
                <c:pt idx="122">
                  <c:v>100429.60298783384</c:v>
                </c:pt>
                <c:pt idx="123">
                  <c:v>101450.33743958814</c:v>
                </c:pt>
                <c:pt idx="124">
                  <c:v>102474.89964553651</c:v>
                </c:pt>
                <c:pt idx="125">
                  <c:v>103503.30395975719</c:v>
                </c:pt>
                <c:pt idx="126">
                  <c:v>104535.56479015619</c:v>
                </c:pt>
                <c:pt idx="127">
                  <c:v>105571.69659866919</c:v>
                </c:pt>
                <c:pt idx="128">
                  <c:v>106611.71390146411</c:v>
                </c:pt>
                <c:pt idx="129">
                  <c:v>107655.63126914452</c:v>
                </c:pt>
                <c:pt idx="130">
                  <c:v>108703.46332695373</c:v>
                </c:pt>
                <c:pt idx="131">
                  <c:v>109755.22475497972</c:v>
                </c:pt>
                <c:pt idx="132">
                  <c:v>110810.9302883608</c:v>
                </c:pt>
                <c:pt idx="133">
                  <c:v>111870.59471749207</c:v>
                </c:pt>
                <c:pt idx="134">
                  <c:v>112934.23288823258</c:v>
                </c:pt>
                <c:pt idx="135">
                  <c:v>114001.85970211336</c:v>
                </c:pt>
                <c:pt idx="136">
                  <c:v>115073.49011654619</c:v>
                </c:pt>
                <c:pt idx="137">
                  <c:v>116149.13914503316</c:v>
                </c:pt>
                <c:pt idx="138">
                  <c:v>117228.82185737694</c:v>
                </c:pt>
                <c:pt idx="139">
                  <c:v>118312.55337989202</c:v>
                </c:pt>
                <c:pt idx="140">
                  <c:v>119400.34889561652</c:v>
                </c:pt>
                <c:pt idx="141">
                  <c:v>120492.223644525</c:v>
                </c:pt>
                <c:pt idx="142">
                  <c:v>121588.19292374188</c:v>
                </c:pt>
                <c:pt idx="143">
                  <c:v>122688.27208775583</c:v>
                </c:pt>
                <c:pt idx="144">
                  <c:v>123792.47654863483</c:v>
                </c:pt>
                <c:pt idx="145">
                  <c:v>124900.82177624213</c:v>
                </c:pt>
                <c:pt idx="146">
                  <c:v>126013.32329845295</c:v>
                </c:pt>
                <c:pt idx="147">
                  <c:v>127129.99670137206</c:v>
                </c:pt>
                <c:pt idx="148">
                  <c:v>128250.85762955212</c:v>
                </c:pt>
                <c:pt idx="149">
                  <c:v>129375.92178621286</c:v>
                </c:pt>
                <c:pt idx="150">
                  <c:v>130505.20493346106</c:v>
                </c:pt>
                <c:pt idx="151">
                  <c:v>131638.72289251146</c:v>
                </c:pt>
                <c:pt idx="152">
                  <c:v>132776.49154390828</c:v>
                </c:pt>
                <c:pt idx="153">
                  <c:v>133918.52682774785</c:v>
                </c:pt>
                <c:pt idx="154">
                  <c:v>135064.84474390181</c:v>
                </c:pt>
                <c:pt idx="155">
                  <c:v>136215.46135224134</c:v>
                </c:pt>
                <c:pt idx="156">
                  <c:v>137370.39277286216</c:v>
                </c:pt>
                <c:pt idx="157">
                  <c:v>138529.65518631029</c:v>
                </c:pt>
                <c:pt idx="158">
                  <c:v>139693.26483380888</c:v>
                </c:pt>
                <c:pt idx="159">
                  <c:v>140861.23801748556</c:v>
                </c:pt>
                <c:pt idx="160">
                  <c:v>142033.59110060104</c:v>
                </c:pt>
                <c:pt idx="161">
                  <c:v>143210.34050777819</c:v>
                </c:pt>
                <c:pt idx="162">
                  <c:v>144391.50272523228</c:v>
                </c:pt>
                <c:pt idx="163">
                  <c:v>145577.09430100181</c:v>
                </c:pt>
                <c:pt idx="164">
                  <c:v>146767.13184518047</c:v>
                </c:pt>
                <c:pt idx="165">
                  <c:v>147961.63203014981</c:v>
                </c:pt>
                <c:pt idx="166">
                  <c:v>149160.61159081277</c:v>
                </c:pt>
                <c:pt idx="167">
                  <c:v>150364.08732482823</c:v>
                </c:pt>
                <c:pt idx="168">
                  <c:v>151572.07609284626</c:v>
                </c:pt>
                <c:pt idx="169">
                  <c:v>152784.59481874434</c:v>
                </c:pt>
                <c:pt idx="170">
                  <c:v>154001.66048986453</c:v>
                </c:pt>
                <c:pt idx="171">
                  <c:v>155223.29015725144</c:v>
                </c:pt>
                <c:pt idx="172">
                  <c:v>156449.50093589103</c:v>
                </c:pt>
                <c:pt idx="173">
                  <c:v>157680.31000495053</c:v>
                </c:pt>
                <c:pt idx="174">
                  <c:v>158915.734608019</c:v>
                </c:pt>
                <c:pt idx="175">
                  <c:v>160155.792053349</c:v>
                </c:pt>
                <c:pt idx="176">
                  <c:v>161400.49971409896</c:v>
                </c:pt>
                <c:pt idx="177">
                  <c:v>162649.87502857673</c:v>
                </c:pt>
                <c:pt idx="178">
                  <c:v>163903.93550048381</c:v>
                </c:pt>
                <c:pt idx="179">
                  <c:v>165162.69869916054</c:v>
                </c:pt>
                <c:pt idx="180">
                  <c:v>166426.18225983231</c:v>
                </c:pt>
                <c:pt idx="181">
                  <c:v>167694.40388385658</c:v>
                </c:pt>
                <c:pt idx="182">
                  <c:v>168967.38133897094</c:v>
                </c:pt>
                <c:pt idx="183">
                  <c:v>170245.13245954199</c:v>
                </c:pt>
                <c:pt idx="184">
                  <c:v>171527.67514681519</c:v>
                </c:pt>
                <c:pt idx="185">
                  <c:v>172815.02736916565</c:v>
                </c:pt>
                <c:pt idx="186">
                  <c:v>174107.20716234992</c:v>
                </c:pt>
                <c:pt idx="187">
                  <c:v>175404.23262975866</c:v>
                </c:pt>
                <c:pt idx="188">
                  <c:v>176706.12194267017</c:v>
                </c:pt>
                <c:pt idx="189">
                  <c:v>178012.89334050511</c:v>
                </c:pt>
                <c:pt idx="190">
                  <c:v>179324.56513108191</c:v>
                </c:pt>
                <c:pt idx="191">
                  <c:v>180641.15569087336</c:v>
                </c:pt>
                <c:pt idx="192">
                  <c:v>181962.68346526404</c:v>
                </c:pt>
                <c:pt idx="193">
                  <c:v>183289.16696880868</c:v>
                </c:pt>
                <c:pt idx="194">
                  <c:v>184620.62478549161</c:v>
                </c:pt>
                <c:pt idx="195">
                  <c:v>185957.07556898711</c:v>
                </c:pt>
                <c:pt idx="196">
                  <c:v>187298.53804292073</c:v>
                </c:pt>
                <c:pt idx="197">
                  <c:v>188645.0310011316</c:v>
                </c:pt>
                <c:pt idx="198">
                  <c:v>189996.57330793576</c:v>
                </c:pt>
                <c:pt idx="199">
                  <c:v>191353.18389839042</c:v>
                </c:pt>
                <c:pt idx="200">
                  <c:v>192714.8817785593</c:v>
                </c:pt>
                <c:pt idx="201">
                  <c:v>194081.68602577879</c:v>
                </c:pt>
                <c:pt idx="202">
                  <c:v>195453.61578892538</c:v>
                </c:pt>
                <c:pt idx="203">
                  <c:v>196830.69028868375</c:v>
                </c:pt>
                <c:pt idx="204">
                  <c:v>198212.92881781622</c:v>
                </c:pt>
                <c:pt idx="205">
                  <c:v>199600.35074143295</c:v>
                </c:pt>
                <c:pt idx="206">
                  <c:v>200992.97549726322</c:v>
                </c:pt>
                <c:pt idx="207">
                  <c:v>202390.82259592786</c:v>
                </c:pt>
                <c:pt idx="208">
                  <c:v>203793.91162121249</c:v>
                </c:pt>
                <c:pt idx="209">
                  <c:v>205202.26223034196</c:v>
                </c:pt>
                <c:pt idx="210">
                  <c:v>206615.89415425566</c:v>
                </c:pt>
                <c:pt idx="211">
                  <c:v>208034.82719788403</c:v>
                </c:pt>
                <c:pt idx="212">
                  <c:v>209459.08124042602</c:v>
                </c:pt>
                <c:pt idx="213">
                  <c:v>210888.67623562753</c:v>
                </c:pt>
                <c:pt idx="214">
                  <c:v>212323.63221206103</c:v>
                </c:pt>
                <c:pt idx="215">
                  <c:v>213763.96927340617</c:v>
                </c:pt>
                <c:pt idx="216">
                  <c:v>215209.70759873136</c:v>
                </c:pt>
                <c:pt idx="217">
                  <c:v>216660.86744277651</c:v>
                </c:pt>
                <c:pt idx="218">
                  <c:v>218117.46913623682</c:v>
                </c:pt>
                <c:pt idx="219">
                  <c:v>219579.53308604762</c:v>
                </c:pt>
                <c:pt idx="220">
                  <c:v>221047.07977567022</c:v>
                </c:pt>
                <c:pt idx="221">
                  <c:v>222520.12976537889</c:v>
                </c:pt>
                <c:pt idx="222">
                  <c:v>223998.70369254897</c:v>
                </c:pt>
                <c:pt idx="223">
                  <c:v>225482.82227194594</c:v>
                </c:pt>
                <c:pt idx="224">
                  <c:v>226972.50629601566</c:v>
                </c:pt>
                <c:pt idx="225">
                  <c:v>228467.77663517563</c:v>
                </c:pt>
                <c:pt idx="226">
                  <c:v>229968.65423810744</c:v>
                </c:pt>
                <c:pt idx="227">
                  <c:v>231475.16013205025</c:v>
                </c:pt>
                <c:pt idx="228">
                  <c:v>232987.31542309534</c:v>
                </c:pt>
                <c:pt idx="229">
                  <c:v>234505.14129648186</c:v>
                </c:pt>
                <c:pt idx="230">
                  <c:v>236028.65901689357</c:v>
                </c:pt>
                <c:pt idx="231">
                  <c:v>237557.88992875683</c:v>
                </c:pt>
                <c:pt idx="232">
                  <c:v>239092.85545653958</c:v>
                </c:pt>
                <c:pt idx="233">
                  <c:v>240633.57710505152</c:v>
                </c:pt>
                <c:pt idx="234">
                  <c:v>242180.07645974538</c:v>
                </c:pt>
                <c:pt idx="235">
                  <c:v>243732.37518701932</c:v>
                </c:pt>
                <c:pt idx="236">
                  <c:v>245290.49503452054</c:v>
                </c:pt>
                <c:pt idx="237">
                  <c:v>246854.45783144989</c:v>
                </c:pt>
                <c:pt idx="238">
                  <c:v>248424.28548886775</c:v>
                </c:pt>
                <c:pt idx="239">
                  <c:v>250000.00000000093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941-4645-895A-4E9BBA440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1109167"/>
        <c:axId val="1321110607"/>
      </c:scatterChart>
      <c:scatterChart>
        <c:scatterStyle val="smoothMarker"/>
        <c:varyColors val="0"/>
        <c:ser>
          <c:idx val="0"/>
          <c:order val="0"/>
          <c:tx>
            <c:strRef>
              <c:f>'Ex 2'!$C$27</c:f>
              <c:strCache>
                <c:ptCount val="1"/>
                <c:pt idx="0">
                  <c:v>Payment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'Ex 2'!$B$28:$B$267</c:f>
              <c:numCache>
                <c:formatCode>General</c:formatCode>
                <c:ptCount val="2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</c:numCache>
            </c:numRef>
          </c:xVal>
          <c:yVal>
            <c:numRef>
              <c:f>'Ex 2'!$C$28:$C$267</c:f>
              <c:numCache>
                <c:formatCode>"$"#,##0.00_);[Red]\("$"#,##0.00\)</c:formatCode>
                <c:ptCount val="240"/>
                <c:pt idx="0">
                  <c:v>644.12344054990604</c:v>
                </c:pt>
                <c:pt idx="1">
                  <c:v>644.12344054990604</c:v>
                </c:pt>
                <c:pt idx="2">
                  <c:v>644.12344054990604</c:v>
                </c:pt>
                <c:pt idx="3">
                  <c:v>644.12344054990604</c:v>
                </c:pt>
                <c:pt idx="4">
                  <c:v>644.12344054990604</c:v>
                </c:pt>
                <c:pt idx="5">
                  <c:v>644.12344054990604</c:v>
                </c:pt>
                <c:pt idx="6">
                  <c:v>644.12344054990604</c:v>
                </c:pt>
                <c:pt idx="7">
                  <c:v>644.12344054990604</c:v>
                </c:pt>
                <c:pt idx="8">
                  <c:v>644.12344054990604</c:v>
                </c:pt>
                <c:pt idx="9">
                  <c:v>644.12344054990604</c:v>
                </c:pt>
                <c:pt idx="10">
                  <c:v>644.12344054990604</c:v>
                </c:pt>
                <c:pt idx="11">
                  <c:v>644.12344054990604</c:v>
                </c:pt>
                <c:pt idx="12">
                  <c:v>644.12344054990604</c:v>
                </c:pt>
                <c:pt idx="13">
                  <c:v>644.12344054990604</c:v>
                </c:pt>
                <c:pt idx="14">
                  <c:v>644.12344054990604</c:v>
                </c:pt>
                <c:pt idx="15">
                  <c:v>644.12344054990604</c:v>
                </c:pt>
                <c:pt idx="16">
                  <c:v>644.12344054990604</c:v>
                </c:pt>
                <c:pt idx="17">
                  <c:v>644.12344054990604</c:v>
                </c:pt>
                <c:pt idx="18">
                  <c:v>644.12344054990604</c:v>
                </c:pt>
                <c:pt idx="19">
                  <c:v>644.12344054990604</c:v>
                </c:pt>
                <c:pt idx="20">
                  <c:v>644.12344054990604</c:v>
                </c:pt>
                <c:pt idx="21">
                  <c:v>644.12344054990604</c:v>
                </c:pt>
                <c:pt idx="22">
                  <c:v>644.12344054990604</c:v>
                </c:pt>
                <c:pt idx="23">
                  <c:v>644.12344054990604</c:v>
                </c:pt>
                <c:pt idx="24">
                  <c:v>644.12344054990604</c:v>
                </c:pt>
                <c:pt idx="25">
                  <c:v>644.12344054990604</c:v>
                </c:pt>
                <c:pt idx="26">
                  <c:v>644.12344054990604</c:v>
                </c:pt>
                <c:pt idx="27">
                  <c:v>644.12344054990604</c:v>
                </c:pt>
                <c:pt idx="28">
                  <c:v>644.12344054990604</c:v>
                </c:pt>
                <c:pt idx="29">
                  <c:v>644.12344054990604</c:v>
                </c:pt>
                <c:pt idx="30">
                  <c:v>644.12344054990604</c:v>
                </c:pt>
                <c:pt idx="31">
                  <c:v>644.12344054990604</c:v>
                </c:pt>
                <c:pt idx="32">
                  <c:v>644.12344054990604</c:v>
                </c:pt>
                <c:pt idx="33">
                  <c:v>644.12344054990604</c:v>
                </c:pt>
                <c:pt idx="34">
                  <c:v>644.12344054990604</c:v>
                </c:pt>
                <c:pt idx="35">
                  <c:v>644.12344054990604</c:v>
                </c:pt>
                <c:pt idx="36">
                  <c:v>644.12344054990604</c:v>
                </c:pt>
                <c:pt idx="37">
                  <c:v>644.12344054990604</c:v>
                </c:pt>
                <c:pt idx="38">
                  <c:v>644.12344054990604</c:v>
                </c:pt>
                <c:pt idx="39">
                  <c:v>644.12344054990604</c:v>
                </c:pt>
                <c:pt idx="40">
                  <c:v>644.12344054990604</c:v>
                </c:pt>
                <c:pt idx="41">
                  <c:v>644.12344054990604</c:v>
                </c:pt>
                <c:pt idx="42">
                  <c:v>644.12344054990604</c:v>
                </c:pt>
                <c:pt idx="43">
                  <c:v>644.12344054990604</c:v>
                </c:pt>
                <c:pt idx="44">
                  <c:v>644.12344054990604</c:v>
                </c:pt>
                <c:pt idx="45">
                  <c:v>644.12344054990604</c:v>
                </c:pt>
                <c:pt idx="46">
                  <c:v>644.12344054990604</c:v>
                </c:pt>
                <c:pt idx="47">
                  <c:v>644.12344054990604</c:v>
                </c:pt>
                <c:pt idx="48">
                  <c:v>644.12344054990604</c:v>
                </c:pt>
                <c:pt idx="49">
                  <c:v>644.12344054990604</c:v>
                </c:pt>
                <c:pt idx="50">
                  <c:v>644.12344054990604</c:v>
                </c:pt>
                <c:pt idx="51">
                  <c:v>644.12344054990604</c:v>
                </c:pt>
                <c:pt idx="52">
                  <c:v>644.12344054990604</c:v>
                </c:pt>
                <c:pt idx="53">
                  <c:v>644.12344054990604</c:v>
                </c:pt>
                <c:pt idx="54">
                  <c:v>644.12344054990604</c:v>
                </c:pt>
                <c:pt idx="55">
                  <c:v>644.12344054990604</c:v>
                </c:pt>
                <c:pt idx="56">
                  <c:v>644.12344054990604</c:v>
                </c:pt>
                <c:pt idx="57">
                  <c:v>644.12344054990604</c:v>
                </c:pt>
                <c:pt idx="58">
                  <c:v>644.12344054990604</c:v>
                </c:pt>
                <c:pt idx="59">
                  <c:v>644.12344054990604</c:v>
                </c:pt>
                <c:pt idx="60">
                  <c:v>644.12344054990604</c:v>
                </c:pt>
                <c:pt idx="61">
                  <c:v>644.12344054990604</c:v>
                </c:pt>
                <c:pt idx="62">
                  <c:v>644.12344054990604</c:v>
                </c:pt>
                <c:pt idx="63">
                  <c:v>644.12344054990604</c:v>
                </c:pt>
                <c:pt idx="64">
                  <c:v>644.12344054990604</c:v>
                </c:pt>
                <c:pt idx="65">
                  <c:v>644.12344054990604</c:v>
                </c:pt>
                <c:pt idx="66">
                  <c:v>644.12344054990604</c:v>
                </c:pt>
                <c:pt idx="67">
                  <c:v>644.12344054990604</c:v>
                </c:pt>
                <c:pt idx="68">
                  <c:v>644.12344054990604</c:v>
                </c:pt>
                <c:pt idx="69">
                  <c:v>644.12344054990604</c:v>
                </c:pt>
                <c:pt idx="70">
                  <c:v>644.12344054990604</c:v>
                </c:pt>
                <c:pt idx="71">
                  <c:v>644.12344054990604</c:v>
                </c:pt>
                <c:pt idx="72">
                  <c:v>644.12344054990604</c:v>
                </c:pt>
                <c:pt idx="73">
                  <c:v>644.12344054990604</c:v>
                </c:pt>
                <c:pt idx="74">
                  <c:v>644.12344054990604</c:v>
                </c:pt>
                <c:pt idx="75">
                  <c:v>644.12344054990604</c:v>
                </c:pt>
                <c:pt idx="76">
                  <c:v>644.12344054990604</c:v>
                </c:pt>
                <c:pt idx="77">
                  <c:v>644.12344054990604</c:v>
                </c:pt>
                <c:pt idx="78">
                  <c:v>644.12344054990604</c:v>
                </c:pt>
                <c:pt idx="79">
                  <c:v>644.12344054990604</c:v>
                </c:pt>
                <c:pt idx="80">
                  <c:v>644.12344054990604</c:v>
                </c:pt>
                <c:pt idx="81">
                  <c:v>644.12344054990604</c:v>
                </c:pt>
                <c:pt idx="82">
                  <c:v>644.12344054990604</c:v>
                </c:pt>
                <c:pt idx="83">
                  <c:v>644.12344054990604</c:v>
                </c:pt>
                <c:pt idx="84">
                  <c:v>644.12344054990604</c:v>
                </c:pt>
                <c:pt idx="85">
                  <c:v>644.12344054990604</c:v>
                </c:pt>
                <c:pt idx="86">
                  <c:v>644.12344054990604</c:v>
                </c:pt>
                <c:pt idx="87">
                  <c:v>644.12344054990604</c:v>
                </c:pt>
                <c:pt idx="88">
                  <c:v>644.12344054990604</c:v>
                </c:pt>
                <c:pt idx="89">
                  <c:v>644.12344054990604</c:v>
                </c:pt>
                <c:pt idx="90">
                  <c:v>644.12344054990604</c:v>
                </c:pt>
                <c:pt idx="91">
                  <c:v>644.12344054990604</c:v>
                </c:pt>
                <c:pt idx="92">
                  <c:v>644.12344054990604</c:v>
                </c:pt>
                <c:pt idx="93">
                  <c:v>644.12344054990604</c:v>
                </c:pt>
                <c:pt idx="94">
                  <c:v>644.12344054990604</c:v>
                </c:pt>
                <c:pt idx="95">
                  <c:v>644.12344054990604</c:v>
                </c:pt>
                <c:pt idx="96">
                  <c:v>644.12344054990604</c:v>
                </c:pt>
                <c:pt idx="97">
                  <c:v>644.12344054990604</c:v>
                </c:pt>
                <c:pt idx="98">
                  <c:v>644.12344054990604</c:v>
                </c:pt>
                <c:pt idx="99">
                  <c:v>644.12344054990604</c:v>
                </c:pt>
                <c:pt idx="100">
                  <c:v>644.12344054990604</c:v>
                </c:pt>
                <c:pt idx="101">
                  <c:v>644.12344054990604</c:v>
                </c:pt>
                <c:pt idx="102">
                  <c:v>644.12344054990604</c:v>
                </c:pt>
                <c:pt idx="103">
                  <c:v>644.12344054990604</c:v>
                </c:pt>
                <c:pt idx="104">
                  <c:v>644.12344054990604</c:v>
                </c:pt>
                <c:pt idx="105">
                  <c:v>644.12344054990604</c:v>
                </c:pt>
                <c:pt idx="106">
                  <c:v>644.12344054990604</c:v>
                </c:pt>
                <c:pt idx="107">
                  <c:v>644.12344054990604</c:v>
                </c:pt>
                <c:pt idx="108">
                  <c:v>644.12344054990604</c:v>
                </c:pt>
                <c:pt idx="109">
                  <c:v>644.12344054990604</c:v>
                </c:pt>
                <c:pt idx="110">
                  <c:v>644.12344054990604</c:v>
                </c:pt>
                <c:pt idx="111">
                  <c:v>644.12344054990604</c:v>
                </c:pt>
                <c:pt idx="112">
                  <c:v>644.12344054990604</c:v>
                </c:pt>
                <c:pt idx="113">
                  <c:v>644.12344054990604</c:v>
                </c:pt>
                <c:pt idx="114">
                  <c:v>644.12344054990604</c:v>
                </c:pt>
                <c:pt idx="115">
                  <c:v>644.12344054990604</c:v>
                </c:pt>
                <c:pt idx="116">
                  <c:v>644.12344054990604</c:v>
                </c:pt>
                <c:pt idx="117">
                  <c:v>644.12344054990604</c:v>
                </c:pt>
                <c:pt idx="118">
                  <c:v>644.12344054990604</c:v>
                </c:pt>
                <c:pt idx="119">
                  <c:v>644.12344054990604</c:v>
                </c:pt>
                <c:pt idx="120">
                  <c:v>644.12344054990604</c:v>
                </c:pt>
                <c:pt idx="121">
                  <c:v>644.12344054990604</c:v>
                </c:pt>
                <c:pt idx="122">
                  <c:v>644.12344054990604</c:v>
                </c:pt>
                <c:pt idx="123">
                  <c:v>644.12344054990604</c:v>
                </c:pt>
                <c:pt idx="124">
                  <c:v>644.12344054990604</c:v>
                </c:pt>
                <c:pt idx="125">
                  <c:v>644.12344054990604</c:v>
                </c:pt>
                <c:pt idx="126">
                  <c:v>644.12344054990604</c:v>
                </c:pt>
                <c:pt idx="127">
                  <c:v>644.12344054990604</c:v>
                </c:pt>
                <c:pt idx="128">
                  <c:v>644.12344054990604</c:v>
                </c:pt>
                <c:pt idx="129">
                  <c:v>644.12344054990604</c:v>
                </c:pt>
                <c:pt idx="130">
                  <c:v>644.12344054990604</c:v>
                </c:pt>
                <c:pt idx="131">
                  <c:v>644.12344054990604</c:v>
                </c:pt>
                <c:pt idx="132">
                  <c:v>644.12344054990604</c:v>
                </c:pt>
                <c:pt idx="133">
                  <c:v>644.12344054990604</c:v>
                </c:pt>
                <c:pt idx="134">
                  <c:v>644.12344054990604</c:v>
                </c:pt>
                <c:pt idx="135">
                  <c:v>644.12344054990604</c:v>
                </c:pt>
                <c:pt idx="136">
                  <c:v>644.12344054990604</c:v>
                </c:pt>
                <c:pt idx="137">
                  <c:v>644.12344054990604</c:v>
                </c:pt>
                <c:pt idx="138">
                  <c:v>644.12344054990604</c:v>
                </c:pt>
                <c:pt idx="139">
                  <c:v>644.12344054990604</c:v>
                </c:pt>
                <c:pt idx="140">
                  <c:v>644.12344054990604</c:v>
                </c:pt>
                <c:pt idx="141">
                  <c:v>644.12344054990604</c:v>
                </c:pt>
                <c:pt idx="142">
                  <c:v>644.12344054990604</c:v>
                </c:pt>
                <c:pt idx="143">
                  <c:v>644.12344054990604</c:v>
                </c:pt>
                <c:pt idx="144">
                  <c:v>644.12344054990604</c:v>
                </c:pt>
                <c:pt idx="145">
                  <c:v>644.12344054990604</c:v>
                </c:pt>
                <c:pt idx="146">
                  <c:v>644.12344054990604</c:v>
                </c:pt>
                <c:pt idx="147">
                  <c:v>644.12344054990604</c:v>
                </c:pt>
                <c:pt idx="148">
                  <c:v>644.12344054990604</c:v>
                </c:pt>
                <c:pt idx="149">
                  <c:v>644.12344054990604</c:v>
                </c:pt>
                <c:pt idx="150">
                  <c:v>644.12344054990604</c:v>
                </c:pt>
                <c:pt idx="151">
                  <c:v>644.12344054990604</c:v>
                </c:pt>
                <c:pt idx="152">
                  <c:v>644.12344054990604</c:v>
                </c:pt>
                <c:pt idx="153">
                  <c:v>644.12344054990604</c:v>
                </c:pt>
                <c:pt idx="154">
                  <c:v>644.12344054990604</c:v>
                </c:pt>
                <c:pt idx="155">
                  <c:v>644.12344054990604</c:v>
                </c:pt>
                <c:pt idx="156">
                  <c:v>644.12344054990604</c:v>
                </c:pt>
                <c:pt idx="157">
                  <c:v>644.12344054990604</c:v>
                </c:pt>
                <c:pt idx="158">
                  <c:v>644.12344054990604</c:v>
                </c:pt>
                <c:pt idx="159">
                  <c:v>644.12344054990604</c:v>
                </c:pt>
                <c:pt idx="160">
                  <c:v>644.12344054990604</c:v>
                </c:pt>
                <c:pt idx="161">
                  <c:v>644.12344054990604</c:v>
                </c:pt>
                <c:pt idx="162">
                  <c:v>644.12344054990604</c:v>
                </c:pt>
                <c:pt idx="163">
                  <c:v>644.12344054990604</c:v>
                </c:pt>
                <c:pt idx="164">
                  <c:v>644.12344054990604</c:v>
                </c:pt>
                <c:pt idx="165">
                  <c:v>644.12344054990604</c:v>
                </c:pt>
                <c:pt idx="166">
                  <c:v>644.12344054990604</c:v>
                </c:pt>
                <c:pt idx="167">
                  <c:v>644.12344054990604</c:v>
                </c:pt>
                <c:pt idx="168">
                  <c:v>644.12344054990604</c:v>
                </c:pt>
                <c:pt idx="169">
                  <c:v>644.12344054990604</c:v>
                </c:pt>
                <c:pt idx="170">
                  <c:v>644.12344054990604</c:v>
                </c:pt>
                <c:pt idx="171">
                  <c:v>644.12344054990604</c:v>
                </c:pt>
                <c:pt idx="172">
                  <c:v>644.12344054990604</c:v>
                </c:pt>
                <c:pt idx="173">
                  <c:v>644.12344054990604</c:v>
                </c:pt>
                <c:pt idx="174">
                  <c:v>644.12344054990604</c:v>
                </c:pt>
                <c:pt idx="175">
                  <c:v>644.12344054990604</c:v>
                </c:pt>
                <c:pt idx="176">
                  <c:v>644.12344054990604</c:v>
                </c:pt>
                <c:pt idx="177">
                  <c:v>644.12344054990604</c:v>
                </c:pt>
                <c:pt idx="178">
                  <c:v>644.12344054990604</c:v>
                </c:pt>
                <c:pt idx="179">
                  <c:v>644.12344054990604</c:v>
                </c:pt>
                <c:pt idx="180">
                  <c:v>644.12344054990604</c:v>
                </c:pt>
                <c:pt idx="181">
                  <c:v>644.12344054990604</c:v>
                </c:pt>
                <c:pt idx="182">
                  <c:v>644.12344054990604</c:v>
                </c:pt>
                <c:pt idx="183">
                  <c:v>644.12344054990604</c:v>
                </c:pt>
                <c:pt idx="184">
                  <c:v>644.12344054990604</c:v>
                </c:pt>
                <c:pt idx="185">
                  <c:v>644.12344054990604</c:v>
                </c:pt>
                <c:pt idx="186">
                  <c:v>644.12344054990604</c:v>
                </c:pt>
                <c:pt idx="187">
                  <c:v>644.12344054990604</c:v>
                </c:pt>
                <c:pt idx="188">
                  <c:v>644.12344054990604</c:v>
                </c:pt>
                <c:pt idx="189">
                  <c:v>644.12344054990604</c:v>
                </c:pt>
                <c:pt idx="190">
                  <c:v>644.12344054990604</c:v>
                </c:pt>
                <c:pt idx="191">
                  <c:v>644.12344054990604</c:v>
                </c:pt>
                <c:pt idx="192">
                  <c:v>644.12344054990604</c:v>
                </c:pt>
                <c:pt idx="193">
                  <c:v>644.12344054990604</c:v>
                </c:pt>
                <c:pt idx="194">
                  <c:v>644.12344054990604</c:v>
                </c:pt>
                <c:pt idx="195">
                  <c:v>644.12344054990604</c:v>
                </c:pt>
                <c:pt idx="196">
                  <c:v>644.12344054990604</c:v>
                </c:pt>
                <c:pt idx="197">
                  <c:v>644.12344054990604</c:v>
                </c:pt>
                <c:pt idx="198">
                  <c:v>644.12344054990604</c:v>
                </c:pt>
                <c:pt idx="199">
                  <c:v>644.12344054990604</c:v>
                </c:pt>
                <c:pt idx="200">
                  <c:v>644.12344054990604</c:v>
                </c:pt>
                <c:pt idx="201">
                  <c:v>644.12344054990604</c:v>
                </c:pt>
                <c:pt idx="202">
                  <c:v>644.12344054990604</c:v>
                </c:pt>
                <c:pt idx="203">
                  <c:v>644.12344054990604</c:v>
                </c:pt>
                <c:pt idx="204">
                  <c:v>644.12344054990604</c:v>
                </c:pt>
                <c:pt idx="205">
                  <c:v>644.12344054990604</c:v>
                </c:pt>
                <c:pt idx="206">
                  <c:v>644.12344054990604</c:v>
                </c:pt>
                <c:pt idx="207">
                  <c:v>644.12344054990604</c:v>
                </c:pt>
                <c:pt idx="208">
                  <c:v>644.12344054990604</c:v>
                </c:pt>
                <c:pt idx="209">
                  <c:v>644.12344054990604</c:v>
                </c:pt>
                <c:pt idx="210">
                  <c:v>644.12344054990604</c:v>
                </c:pt>
                <c:pt idx="211">
                  <c:v>644.12344054990604</c:v>
                </c:pt>
                <c:pt idx="212">
                  <c:v>644.12344054990604</c:v>
                </c:pt>
                <c:pt idx="213">
                  <c:v>644.12344054990604</c:v>
                </c:pt>
                <c:pt idx="214">
                  <c:v>644.12344054990604</c:v>
                </c:pt>
                <c:pt idx="215">
                  <c:v>644.12344054990604</c:v>
                </c:pt>
                <c:pt idx="216">
                  <c:v>644.12344054990604</c:v>
                </c:pt>
                <c:pt idx="217">
                  <c:v>644.12344054990604</c:v>
                </c:pt>
                <c:pt idx="218">
                  <c:v>644.12344054990604</c:v>
                </c:pt>
                <c:pt idx="219">
                  <c:v>644.12344054990604</c:v>
                </c:pt>
                <c:pt idx="220">
                  <c:v>644.12344054990604</c:v>
                </c:pt>
                <c:pt idx="221">
                  <c:v>644.12344054990604</c:v>
                </c:pt>
                <c:pt idx="222">
                  <c:v>644.12344054990604</c:v>
                </c:pt>
                <c:pt idx="223">
                  <c:v>644.12344054990604</c:v>
                </c:pt>
                <c:pt idx="224">
                  <c:v>644.12344054990604</c:v>
                </c:pt>
                <c:pt idx="225">
                  <c:v>644.12344054990604</c:v>
                </c:pt>
                <c:pt idx="226">
                  <c:v>644.12344054990604</c:v>
                </c:pt>
                <c:pt idx="227">
                  <c:v>644.12344054990604</c:v>
                </c:pt>
                <c:pt idx="228">
                  <c:v>644.12344054990604</c:v>
                </c:pt>
                <c:pt idx="229">
                  <c:v>644.12344054990604</c:v>
                </c:pt>
                <c:pt idx="230">
                  <c:v>644.12344054990604</c:v>
                </c:pt>
                <c:pt idx="231">
                  <c:v>644.12344054990604</c:v>
                </c:pt>
                <c:pt idx="232">
                  <c:v>644.12344054990604</c:v>
                </c:pt>
                <c:pt idx="233">
                  <c:v>644.12344054990604</c:v>
                </c:pt>
                <c:pt idx="234">
                  <c:v>644.12344054990604</c:v>
                </c:pt>
                <c:pt idx="235">
                  <c:v>644.12344054990604</c:v>
                </c:pt>
                <c:pt idx="236">
                  <c:v>644.12344054990604</c:v>
                </c:pt>
                <c:pt idx="237">
                  <c:v>644.12344054990604</c:v>
                </c:pt>
                <c:pt idx="238">
                  <c:v>644.12344054990604</c:v>
                </c:pt>
                <c:pt idx="239">
                  <c:v>644.12344054990604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941-4645-895A-4E9BBA440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0841983"/>
        <c:axId val="1340834783"/>
      </c:scatterChart>
      <c:valAx>
        <c:axId val="1321109167"/>
        <c:scaling>
          <c:orientation val="minMax"/>
          <c:max val="2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21110607"/>
        <c:crosses val="autoZero"/>
        <c:crossBetween val="midCat"/>
        <c:majorUnit val="50"/>
      </c:valAx>
      <c:valAx>
        <c:axId val="1321110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21109167"/>
        <c:crosses val="autoZero"/>
        <c:crossBetween val="midCat"/>
      </c:valAx>
      <c:valAx>
        <c:axId val="1340834783"/>
        <c:scaling>
          <c:orientation val="minMax"/>
        </c:scaling>
        <c:delete val="0"/>
        <c:axPos val="r"/>
        <c:numFmt formatCode="&quot;$&quot;#,##0.00_);[Red]\(&quot;$&quot;#,##0.00\)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40841983"/>
        <c:crosses val="max"/>
        <c:crossBetween val="midCat"/>
      </c:valAx>
      <c:valAx>
        <c:axId val="134084198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408347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6</xdr:col>
      <xdr:colOff>76200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C65672-2C1A-2742-9F75-BDF3F26391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5</xdr:col>
      <xdr:colOff>857250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54640A-868E-4537-A528-2E43AE555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257175</xdr:colOff>
      <xdr:row>8</xdr:row>
      <xdr:rowOff>190499</xdr:rowOff>
    </xdr:from>
    <xdr:to>
      <xdr:col>17</xdr:col>
      <xdr:colOff>542925</xdr:colOff>
      <xdr:row>19</xdr:row>
      <xdr:rowOff>9524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B4EEE06-5B22-A246-1E8C-443C0783344D}"/>
            </a:ext>
          </a:extLst>
        </xdr:cNvPr>
        <xdr:cNvSpPr txBox="1"/>
      </xdr:nvSpPr>
      <xdr:spPr>
        <a:xfrm>
          <a:off x="8601075" y="1714499"/>
          <a:ext cx="3333750" cy="1914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b="1" i="1"/>
            <a:t>You want to save $250,000 for retirement by making monthly deposits into an account earning 4.5% annual interest. You have 20 years to retirement, how much do you need to save each month to reach your goal?</a:t>
          </a:r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how-to-use-the-pmt-function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how-to-use-the-pmt-function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how-to-use-the-pmt-function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how-to-use-the-pmt-func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85FE-1512-449A-8FA7-BC1C9A138D55}">
  <sheetPr codeName="Sheet1"/>
  <dimension ref="B2:L38"/>
  <sheetViews>
    <sheetView showGridLines="0" tabSelected="1" zoomScaleNormal="100" workbookViewId="0">
      <selection activeCell="C23" sqref="C23"/>
    </sheetView>
  </sheetViews>
  <sheetFormatPr defaultRowHeight="15" x14ac:dyDescent="0.25"/>
  <cols>
    <col min="1" max="1" width="2.85546875" customWidth="1"/>
    <col min="2" max="2" width="14.85546875" customWidth="1"/>
    <col min="3" max="3" width="13.5703125" customWidth="1"/>
    <col min="4" max="4" width="14" bestFit="1" customWidth="1"/>
    <col min="5" max="5" width="11.28515625" bestFit="1" customWidth="1"/>
    <col min="6" max="6" width="13.7109375" customWidth="1"/>
  </cols>
  <sheetData>
    <row r="2" spans="11:12" x14ac:dyDescent="0.25">
      <c r="K2" s="1" t="s">
        <v>18</v>
      </c>
      <c r="L2" s="13" t="s">
        <v>19</v>
      </c>
    </row>
    <row r="3" spans="11:12" x14ac:dyDescent="0.25">
      <c r="K3" s="1" t="s">
        <v>20</v>
      </c>
      <c r="L3" s="13" t="s">
        <v>21</v>
      </c>
    </row>
    <row r="17" spans="2:6" x14ac:dyDescent="0.25">
      <c r="B17" s="3" t="s">
        <v>3</v>
      </c>
      <c r="C17" s="6">
        <v>0.05</v>
      </c>
    </row>
    <row r="18" spans="2:6" x14ac:dyDescent="0.25">
      <c r="B18" s="3" t="s">
        <v>2</v>
      </c>
      <c r="C18" s="3">
        <v>10</v>
      </c>
    </row>
    <row r="19" spans="2:6" x14ac:dyDescent="0.25">
      <c r="B19" s="3" t="s">
        <v>4</v>
      </c>
      <c r="C19" s="1">
        <v>12000</v>
      </c>
    </row>
    <row r="20" spans="2:6" x14ac:dyDescent="0.25">
      <c r="B20" s="3" t="s">
        <v>22</v>
      </c>
      <c r="C20" s="1"/>
    </row>
    <row r="21" spans="2:6" x14ac:dyDescent="0.25">
      <c r="B21" s="3" t="s">
        <v>23</v>
      </c>
      <c r="C21" s="1"/>
    </row>
    <row r="23" spans="2:6" x14ac:dyDescent="0.25">
      <c r="B23" s="2" t="s">
        <v>7</v>
      </c>
      <c r="C23" s="5">
        <f>PMT(C17,C18,C19)</f>
        <v>-1554.0548995854799</v>
      </c>
    </row>
    <row r="24" spans="2:6" x14ac:dyDescent="0.25">
      <c r="D24" s="7"/>
    </row>
    <row r="25" spans="2:6" x14ac:dyDescent="0.25">
      <c r="B25" t="s">
        <v>8</v>
      </c>
    </row>
    <row r="27" spans="2:6" x14ac:dyDescent="0.25">
      <c r="B27" s="14" t="s">
        <v>24</v>
      </c>
      <c r="C27" s="14" t="s">
        <v>10</v>
      </c>
      <c r="D27" s="14" t="s">
        <v>25</v>
      </c>
      <c r="E27" s="14" t="s">
        <v>15</v>
      </c>
      <c r="F27" s="14" t="s">
        <v>26</v>
      </c>
    </row>
    <row r="28" spans="2:6" x14ac:dyDescent="0.25">
      <c r="B28" s="1">
        <v>0</v>
      </c>
      <c r="C28" s="1"/>
      <c r="D28" s="1"/>
      <c r="E28" s="1"/>
      <c r="F28" s="9">
        <v>12000</v>
      </c>
    </row>
    <row r="29" spans="2:6" x14ac:dyDescent="0.25">
      <c r="B29" s="1">
        <v>1</v>
      </c>
      <c r="C29" s="9">
        <f t="shared" ref="C29:C38" si="0">PMT($C$17,$C$18,$C$19)</f>
        <v>-1554.0548995854799</v>
      </c>
      <c r="D29" s="9">
        <f t="shared" ref="D29:D38" si="1">PPMT($C$17,B29,$C$18,$C$19)</f>
        <v>-954.05489958548014</v>
      </c>
      <c r="E29" s="9">
        <f t="shared" ref="E29:E38" si="2">IPMT($C$17,B29,$C$18,$C$19)</f>
        <v>-600</v>
      </c>
      <c r="F29" s="9">
        <f>F28+D29</f>
        <v>11045.945100414519</v>
      </c>
    </row>
    <row r="30" spans="2:6" x14ac:dyDescent="0.25">
      <c r="B30" s="1">
        <v>2</v>
      </c>
      <c r="C30" s="9">
        <f t="shared" si="0"/>
        <v>-1554.0548995854799</v>
      </c>
      <c r="D30" s="9">
        <f t="shared" si="1"/>
        <v>-1001.7576445647539</v>
      </c>
      <c r="E30" s="9">
        <f t="shared" si="2"/>
        <v>-552.29725502072586</v>
      </c>
      <c r="F30" s="9">
        <f t="shared" ref="F30:F38" si="3">F29+D30</f>
        <v>10044.187455849766</v>
      </c>
    </row>
    <row r="31" spans="2:6" x14ac:dyDescent="0.25">
      <c r="B31" s="1">
        <v>3</v>
      </c>
      <c r="C31" s="9">
        <f t="shared" si="0"/>
        <v>-1554.0548995854799</v>
      </c>
      <c r="D31" s="9">
        <f t="shared" si="1"/>
        <v>-1051.8455267929917</v>
      </c>
      <c r="E31" s="9">
        <f t="shared" si="2"/>
        <v>-502.20937279248824</v>
      </c>
      <c r="F31" s="9">
        <f t="shared" si="3"/>
        <v>8992.3419290567745</v>
      </c>
    </row>
    <row r="32" spans="2:6" x14ac:dyDescent="0.25">
      <c r="B32" s="1">
        <v>4</v>
      </c>
      <c r="C32" s="9">
        <f t="shared" si="0"/>
        <v>-1554.0548995854799</v>
      </c>
      <c r="D32" s="9">
        <f t="shared" si="1"/>
        <v>-1104.4378031326412</v>
      </c>
      <c r="E32" s="9">
        <f t="shared" si="2"/>
        <v>-449.61709645283867</v>
      </c>
      <c r="F32" s="9">
        <f t="shared" si="3"/>
        <v>7887.904125924133</v>
      </c>
    </row>
    <row r="33" spans="2:6" x14ac:dyDescent="0.25">
      <c r="B33" s="1">
        <v>5</v>
      </c>
      <c r="C33" s="9">
        <f t="shared" si="0"/>
        <v>-1554.0548995854799</v>
      </c>
      <c r="D33" s="9">
        <f t="shared" si="1"/>
        <v>-1159.6596932892733</v>
      </c>
      <c r="E33" s="9">
        <f t="shared" si="2"/>
        <v>-394.39520629620654</v>
      </c>
      <c r="F33" s="9">
        <f t="shared" si="3"/>
        <v>6728.2444326348595</v>
      </c>
    </row>
    <row r="34" spans="2:6" x14ac:dyDescent="0.25">
      <c r="B34" s="1">
        <v>6</v>
      </c>
      <c r="C34" s="9">
        <f t="shared" si="0"/>
        <v>-1554.0548995854799</v>
      </c>
      <c r="D34" s="9">
        <f t="shared" si="1"/>
        <v>-1217.6426779537369</v>
      </c>
      <c r="E34" s="9">
        <f t="shared" si="2"/>
        <v>-336.41222163174285</v>
      </c>
      <c r="F34" s="9">
        <f t="shared" si="3"/>
        <v>5510.6017546811227</v>
      </c>
    </row>
    <row r="35" spans="2:6" x14ac:dyDescent="0.25">
      <c r="B35" s="1">
        <v>7</v>
      </c>
      <c r="C35" s="9">
        <f t="shared" si="0"/>
        <v>-1554.0548995854799</v>
      </c>
      <c r="D35" s="9">
        <f t="shared" si="1"/>
        <v>-1278.5248118514239</v>
      </c>
      <c r="E35" s="9">
        <f t="shared" si="2"/>
        <v>-275.53008773405594</v>
      </c>
      <c r="F35" s="9">
        <f t="shared" si="3"/>
        <v>4232.076942829699</v>
      </c>
    </row>
    <row r="36" spans="2:6" x14ac:dyDescent="0.25">
      <c r="B36" s="1">
        <v>8</v>
      </c>
      <c r="C36" s="9">
        <f t="shared" si="0"/>
        <v>-1554.0548995854799</v>
      </c>
      <c r="D36" s="9">
        <f t="shared" si="1"/>
        <v>-1342.4510524439952</v>
      </c>
      <c r="E36" s="9">
        <f t="shared" si="2"/>
        <v>-211.60384714148478</v>
      </c>
      <c r="F36" s="9">
        <f t="shared" si="3"/>
        <v>2889.6258903857038</v>
      </c>
    </row>
    <row r="37" spans="2:6" x14ac:dyDescent="0.25">
      <c r="B37" s="1">
        <v>9</v>
      </c>
      <c r="C37" s="9">
        <f t="shared" si="0"/>
        <v>-1554.0548995854799</v>
      </c>
      <c r="D37" s="9">
        <f t="shared" si="1"/>
        <v>-1409.5736050661949</v>
      </c>
      <c r="E37" s="9">
        <f t="shared" si="2"/>
        <v>-144.481294519285</v>
      </c>
      <c r="F37" s="9">
        <f t="shared" si="3"/>
        <v>1480.0522853195089</v>
      </c>
    </row>
    <row r="38" spans="2:6" x14ac:dyDescent="0.25">
      <c r="B38" s="1">
        <v>10</v>
      </c>
      <c r="C38" s="9">
        <f t="shared" si="0"/>
        <v>-1554.0548995854799</v>
      </c>
      <c r="D38" s="9">
        <f t="shared" si="1"/>
        <v>-1480.0522853195046</v>
      </c>
      <c r="E38" s="9">
        <f t="shared" si="2"/>
        <v>-74.002614265975254</v>
      </c>
      <c r="F38" s="9">
        <f t="shared" si="3"/>
        <v>4.3200998334214091E-12</v>
      </c>
    </row>
  </sheetData>
  <hyperlinks>
    <hyperlink ref="L2" r:id="rId1" xr:uid="{A9BDFF46-71B5-482D-A4C6-16AD108D8F22}"/>
    <hyperlink ref="L3" r:id="rId2" xr:uid="{3B246213-65E8-40CD-AB3B-AD44FF9DAA9C}"/>
  </hyperlinks>
  <printOptions headings="1"/>
  <pageMargins left="0.7" right="0.7" top="0.75" bottom="0.75" header="0.3" footer="0.3"/>
  <pageSetup paperSize="9" orientation="portrait" cellComments="atEnd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2B135-BE21-4891-9495-1CF13AAFF52D}">
  <dimension ref="B2:L391"/>
  <sheetViews>
    <sheetView showGridLines="0" zoomScaleNormal="100" workbookViewId="0">
      <selection activeCell="C23" sqref="C23"/>
    </sheetView>
  </sheetViews>
  <sheetFormatPr defaultRowHeight="15" x14ac:dyDescent="0.25"/>
  <cols>
    <col min="1" max="1" width="2.85546875" customWidth="1"/>
    <col min="2" max="2" width="14.85546875" customWidth="1"/>
    <col min="3" max="3" width="13.5703125" customWidth="1"/>
    <col min="4" max="4" width="14" bestFit="1" customWidth="1"/>
    <col min="5" max="5" width="13.28515625" bestFit="1" customWidth="1"/>
    <col min="6" max="6" width="20.140625" bestFit="1" customWidth="1"/>
  </cols>
  <sheetData>
    <row r="2" spans="11:12" x14ac:dyDescent="0.25">
      <c r="K2" s="1" t="s">
        <v>18</v>
      </c>
      <c r="L2" s="13" t="s">
        <v>19</v>
      </c>
    </row>
    <row r="3" spans="11:12" x14ac:dyDescent="0.25">
      <c r="K3" s="1" t="s">
        <v>20</v>
      </c>
      <c r="L3" s="13" t="s">
        <v>21</v>
      </c>
    </row>
    <row r="17" spans="2:6" x14ac:dyDescent="0.25">
      <c r="B17" s="3" t="s">
        <v>3</v>
      </c>
      <c r="C17" s="6">
        <v>4.4999999999999998E-2</v>
      </c>
    </row>
    <row r="18" spans="2:6" x14ac:dyDescent="0.25">
      <c r="B18" s="3" t="s">
        <v>2</v>
      </c>
      <c r="C18" s="3">
        <v>20</v>
      </c>
    </row>
    <row r="19" spans="2:6" x14ac:dyDescent="0.25">
      <c r="B19" s="3" t="s">
        <v>4</v>
      </c>
      <c r="C19" s="1"/>
    </row>
    <row r="20" spans="2:6" x14ac:dyDescent="0.25">
      <c r="B20" s="3" t="s">
        <v>22</v>
      </c>
      <c r="C20" s="1">
        <v>250000</v>
      </c>
    </row>
    <row r="21" spans="2:6" x14ac:dyDescent="0.25">
      <c r="B21" s="3" t="s">
        <v>23</v>
      </c>
      <c r="C21" s="1"/>
    </row>
    <row r="23" spans="2:6" x14ac:dyDescent="0.25">
      <c r="B23" s="2" t="s">
        <v>7</v>
      </c>
      <c r="C23" s="5">
        <f>PMT(C17/12,C18*12,,C20)</f>
        <v>-644.12344054990604</v>
      </c>
    </row>
    <row r="24" spans="2:6" x14ac:dyDescent="0.25">
      <c r="D24" s="7"/>
    </row>
    <row r="25" spans="2:6" x14ac:dyDescent="0.25">
      <c r="B25" t="s">
        <v>8</v>
      </c>
    </row>
    <row r="27" spans="2:6" x14ac:dyDescent="0.25">
      <c r="B27" s="14" t="s">
        <v>24</v>
      </c>
      <c r="C27" s="14" t="s">
        <v>10</v>
      </c>
      <c r="D27" s="14" t="s">
        <v>15</v>
      </c>
      <c r="E27" s="14" t="s">
        <v>26</v>
      </c>
      <c r="F27" s="15" t="s">
        <v>27</v>
      </c>
    </row>
    <row r="28" spans="2:6" x14ac:dyDescent="0.25">
      <c r="B28" s="1">
        <v>1</v>
      </c>
      <c r="C28" s="9">
        <f>PMT($C$17/12,$C$18*12,,-$C$20)</f>
        <v>644.12344054990604</v>
      </c>
      <c r="D28" s="9">
        <f>IPMT($C$17/12,B28,$C$17*12,,$C$20)</f>
        <v>0</v>
      </c>
      <c r="E28" s="9">
        <f>C28</f>
        <v>644.12344054990604</v>
      </c>
      <c r="F28" s="9">
        <f>SUM($D$28:D28)</f>
        <v>0</v>
      </c>
    </row>
    <row r="29" spans="2:6" x14ac:dyDescent="0.25">
      <c r="B29" s="1">
        <v>2</v>
      </c>
      <c r="C29" s="9">
        <f t="shared" ref="C29:C92" si="0">PMT($C$17/12,$C$18*12,,-$C$20)</f>
        <v>644.12344054990604</v>
      </c>
      <c r="D29" s="9">
        <f>IPMT($C$17/12,B29,$C$18*12,,$C$20)</f>
        <v>2.415462902062063</v>
      </c>
      <c r="E29" s="9">
        <f>E28+C29+D29</f>
        <v>1290.6623440018741</v>
      </c>
      <c r="F29" s="9">
        <f>SUM($D$28:D29)</f>
        <v>2.415462902062063</v>
      </c>
    </row>
    <row r="30" spans="2:6" x14ac:dyDescent="0.25">
      <c r="B30" s="1">
        <v>3</v>
      </c>
      <c r="C30" s="9">
        <f t="shared" si="0"/>
        <v>644.12344054990604</v>
      </c>
      <c r="D30" s="9">
        <f t="shared" ref="D30:D37" si="1">IPMT($C$17/12,B30,$C$18*12,,$C$20)</f>
        <v>4.8399837900071363</v>
      </c>
      <c r="E30" s="9">
        <f t="shared" ref="E30:E93" si="2">E29+C30+D30</f>
        <v>1939.6257683417873</v>
      </c>
      <c r="F30" s="9">
        <f>SUM($D$28:D30)</f>
        <v>7.2554466920691993</v>
      </c>
    </row>
    <row r="31" spans="2:6" x14ac:dyDescent="0.25">
      <c r="B31" s="1">
        <v>4</v>
      </c>
      <c r="C31" s="9">
        <f t="shared" si="0"/>
        <v>644.12344054990604</v>
      </c>
      <c r="D31" s="9">
        <f t="shared" si="1"/>
        <v>7.2735966312818343</v>
      </c>
      <c r="E31" s="9">
        <f t="shared" si="2"/>
        <v>2591.022805522975</v>
      </c>
      <c r="F31" s="9">
        <f>SUM($D$28:D31)</f>
        <v>14.529043323351033</v>
      </c>
    </row>
    <row r="32" spans="2:6" x14ac:dyDescent="0.25">
      <c r="B32" s="1">
        <v>5</v>
      </c>
      <c r="C32" s="9">
        <f t="shared" si="0"/>
        <v>644.12344054990604</v>
      </c>
      <c r="D32" s="9">
        <f t="shared" si="1"/>
        <v>9.71633552071129</v>
      </c>
      <c r="E32" s="9">
        <f t="shared" si="2"/>
        <v>3244.862581593592</v>
      </c>
      <c r="F32" s="9">
        <f>SUM($D$28:D32)</f>
        <v>24.245378844062323</v>
      </c>
    </row>
    <row r="33" spans="2:6" x14ac:dyDescent="0.25">
      <c r="B33" s="1">
        <v>6</v>
      </c>
      <c r="C33" s="9">
        <f t="shared" si="0"/>
        <v>644.12344054990604</v>
      </c>
      <c r="D33" s="9">
        <f t="shared" si="1"/>
        <v>12.168234680976093</v>
      </c>
      <c r="E33" s="9">
        <f t="shared" si="2"/>
        <v>3901.1542568244745</v>
      </c>
      <c r="F33" s="9">
        <f>SUM($D$28:D33)</f>
        <v>36.413613525038414</v>
      </c>
    </row>
    <row r="34" spans="2:6" x14ac:dyDescent="0.25">
      <c r="B34" s="1">
        <v>7</v>
      </c>
      <c r="C34" s="9">
        <f t="shared" si="0"/>
        <v>644.12344054990604</v>
      </c>
      <c r="D34" s="9">
        <f t="shared" si="1"/>
        <v>14.629328463091733</v>
      </c>
      <c r="E34" s="9">
        <f t="shared" si="2"/>
        <v>4559.9070258374722</v>
      </c>
      <c r="F34" s="9">
        <f>SUM($D$28:D34)</f>
        <v>51.042941988130146</v>
      </c>
    </row>
    <row r="35" spans="2:6" x14ac:dyDescent="0.25">
      <c r="B35" s="1">
        <v>8</v>
      </c>
      <c r="C35" s="9">
        <f t="shared" si="0"/>
        <v>644.12344054990604</v>
      </c>
      <c r="D35" s="9">
        <f t="shared" si="1"/>
        <v>17.099651346890678</v>
      </c>
      <c r="E35" s="9">
        <f t="shared" si="2"/>
        <v>5221.1301177342693</v>
      </c>
      <c r="F35" s="9">
        <f>SUM($D$28:D35)</f>
        <v>68.14259333502082</v>
      </c>
    </row>
    <row r="36" spans="2:6" x14ac:dyDescent="0.25">
      <c r="B36" s="1">
        <v>9</v>
      </c>
      <c r="C36" s="9">
        <f t="shared" si="0"/>
        <v>644.12344054990604</v>
      </c>
      <c r="D36" s="9">
        <f t="shared" si="1"/>
        <v>19.579237941503777</v>
      </c>
      <c r="E36" s="9">
        <f t="shared" si="2"/>
        <v>5884.832796225679</v>
      </c>
      <c r="F36" s="9">
        <f>SUM($D$28:D36)</f>
        <v>87.721831276524597</v>
      </c>
    </row>
    <row r="37" spans="2:6" x14ac:dyDescent="0.25">
      <c r="B37" s="1">
        <v>10</v>
      </c>
      <c r="C37" s="9">
        <f t="shared" si="0"/>
        <v>644.12344054990604</v>
      </c>
      <c r="D37" s="9">
        <f t="shared" si="1"/>
        <v>22.068122985846383</v>
      </c>
      <c r="E37" s="9">
        <f t="shared" si="2"/>
        <v>6551.0243597614317</v>
      </c>
      <c r="F37" s="9">
        <f>SUM($D$28:D37)</f>
        <v>109.78995426237098</v>
      </c>
    </row>
    <row r="38" spans="2:6" x14ac:dyDescent="0.25">
      <c r="B38" s="1">
        <v>11</v>
      </c>
      <c r="C38" s="9">
        <f t="shared" si="0"/>
        <v>644.12344054990604</v>
      </c>
      <c r="D38" s="9">
        <f t="shared" ref="D38:D101" si="3">IPMT($C$17/12,B38,$C$18*12,,$C$20)</f>
        <v>24.566341349105421</v>
      </c>
      <c r="E38" s="9">
        <f t="shared" si="2"/>
        <v>7219.7141416604436</v>
      </c>
      <c r="F38" s="9">
        <f>SUM($D$28:D38)</f>
        <v>134.35629561147641</v>
      </c>
    </row>
    <row r="39" spans="2:6" x14ac:dyDescent="0.25">
      <c r="B39" s="1">
        <v>12</v>
      </c>
      <c r="C39" s="9">
        <f t="shared" si="0"/>
        <v>644.12344054990604</v>
      </c>
      <c r="D39" s="9">
        <f t="shared" si="3"/>
        <v>27.073928031226604</v>
      </c>
      <c r="E39" s="9">
        <f t="shared" si="2"/>
        <v>7890.9115102415763</v>
      </c>
      <c r="F39" s="9">
        <f>SUM($D$28:D39)</f>
        <v>161.43022364270303</v>
      </c>
    </row>
    <row r="40" spans="2:6" x14ac:dyDescent="0.25">
      <c r="B40" s="1">
        <v>13</v>
      </c>
      <c r="C40" s="9">
        <f t="shared" si="0"/>
        <v>644.12344054990604</v>
      </c>
      <c r="D40" s="9">
        <f t="shared" si="3"/>
        <v>29.590918163405984</v>
      </c>
      <c r="E40" s="9">
        <f t="shared" si="2"/>
        <v>8564.6258689548868</v>
      </c>
      <c r="F40" s="9">
        <f>SUM($D$28:D40)</f>
        <v>191.021141806109</v>
      </c>
    </row>
    <row r="41" spans="2:6" x14ac:dyDescent="0.25">
      <c r="B41" s="1">
        <v>14</v>
      </c>
      <c r="C41" s="9">
        <f t="shared" si="0"/>
        <v>644.12344054990604</v>
      </c>
      <c r="D41" s="9">
        <f t="shared" si="3"/>
        <v>32.117347008580872</v>
      </c>
      <c r="E41" s="9">
        <f t="shared" si="2"/>
        <v>9240.8666565133735</v>
      </c>
      <c r="F41" s="9">
        <f>SUM($D$28:D41)</f>
        <v>223.13848881468988</v>
      </c>
    </row>
    <row r="42" spans="2:6" x14ac:dyDescent="0.25">
      <c r="B42" s="1">
        <v>15</v>
      </c>
      <c r="C42" s="9">
        <f t="shared" si="0"/>
        <v>644.12344054990604</v>
      </c>
      <c r="D42" s="9">
        <f t="shared" si="3"/>
        <v>34.653249961925319</v>
      </c>
      <c r="E42" s="9">
        <f t="shared" si="2"/>
        <v>9919.643347025205</v>
      </c>
      <c r="F42" s="9">
        <f>SUM($D$28:D42)</f>
        <v>257.7917387766152</v>
      </c>
    </row>
    <row r="43" spans="2:6" x14ac:dyDescent="0.25">
      <c r="B43" s="1">
        <v>16</v>
      </c>
      <c r="C43" s="9">
        <f t="shared" si="0"/>
        <v>644.12344054990604</v>
      </c>
      <c r="D43" s="9">
        <f t="shared" si="3"/>
        <v>37.198662551344533</v>
      </c>
      <c r="E43" s="9">
        <f t="shared" si="2"/>
        <v>10600.965450126454</v>
      </c>
      <c r="F43" s="9">
        <f>SUM($D$28:D43)</f>
        <v>294.99040132795972</v>
      </c>
    </row>
    <row r="44" spans="2:6" x14ac:dyDescent="0.25">
      <c r="B44" s="1">
        <v>17</v>
      </c>
      <c r="C44" s="9">
        <f t="shared" si="0"/>
        <v>644.12344054990604</v>
      </c>
      <c r="D44" s="9">
        <f t="shared" si="3"/>
        <v>39.753620437974277</v>
      </c>
      <c r="E44" s="9">
        <f t="shared" si="2"/>
        <v>11284.842511114333</v>
      </c>
      <c r="F44" s="9">
        <f>SUM($D$28:D44)</f>
        <v>334.74402176593401</v>
      </c>
    </row>
    <row r="45" spans="2:6" x14ac:dyDescent="0.25">
      <c r="B45" s="1">
        <v>18</v>
      </c>
      <c r="C45" s="9">
        <f t="shared" si="0"/>
        <v>644.12344054990604</v>
      </c>
      <c r="D45" s="9">
        <f t="shared" si="3"/>
        <v>42.318159416678895</v>
      </c>
      <c r="E45" s="9">
        <f t="shared" si="2"/>
        <v>11971.284111080917</v>
      </c>
      <c r="F45" s="9">
        <f>SUM($D$28:D45)</f>
        <v>377.0621811826129</v>
      </c>
    </row>
    <row r="46" spans="2:6" x14ac:dyDescent="0.25">
      <c r="B46" s="1">
        <v>19</v>
      </c>
      <c r="C46" s="9">
        <f t="shared" si="0"/>
        <v>644.12344054990604</v>
      </c>
      <c r="D46" s="9">
        <f t="shared" si="3"/>
        <v>44.892315416553572</v>
      </c>
      <c r="E46" s="9">
        <f t="shared" si="2"/>
        <v>12660.299867047375</v>
      </c>
      <c r="F46" s="9">
        <f>SUM($D$28:D46)</f>
        <v>421.95449659916648</v>
      </c>
    </row>
    <row r="47" spans="2:6" x14ac:dyDescent="0.25">
      <c r="B47" s="1">
        <v>20</v>
      </c>
      <c r="C47" s="9">
        <f t="shared" si="0"/>
        <v>644.12344054990604</v>
      </c>
      <c r="D47" s="9">
        <f t="shared" si="3"/>
        <v>47.476124501427655</v>
      </c>
      <c r="E47" s="9">
        <f t="shared" si="2"/>
        <v>13351.899432098708</v>
      </c>
      <c r="F47" s="9">
        <f>SUM($D$28:D47)</f>
        <v>469.43062110059412</v>
      </c>
    </row>
    <row r="48" spans="2:6" x14ac:dyDescent="0.25">
      <c r="B48" s="1">
        <v>21</v>
      </c>
      <c r="C48" s="9">
        <f t="shared" si="0"/>
        <v>644.12344054990604</v>
      </c>
      <c r="D48" s="9">
        <f t="shared" si="3"/>
        <v>50.069622870370111</v>
      </c>
      <c r="E48" s="9">
        <f t="shared" si="2"/>
        <v>14046.092495518984</v>
      </c>
      <c r="F48" s="9">
        <f>SUM($D$28:D48)</f>
        <v>519.50024397096422</v>
      </c>
    </row>
    <row r="49" spans="2:6" x14ac:dyDescent="0.25">
      <c r="B49" s="1">
        <v>22</v>
      </c>
      <c r="C49" s="9">
        <f t="shared" si="0"/>
        <v>644.12344054990604</v>
      </c>
      <c r="D49" s="9">
        <f t="shared" si="3"/>
        <v>52.672846858196245</v>
      </c>
      <c r="E49" s="9">
        <f t="shared" si="2"/>
        <v>14742.888782927086</v>
      </c>
      <c r="F49" s="9">
        <f>SUM($D$28:D49)</f>
        <v>572.17309082916051</v>
      </c>
    </row>
    <row r="50" spans="2:6" x14ac:dyDescent="0.25">
      <c r="B50" s="1">
        <v>23</v>
      </c>
      <c r="C50" s="9">
        <f t="shared" si="0"/>
        <v>644.12344054990604</v>
      </c>
      <c r="D50" s="9">
        <f t="shared" si="3"/>
        <v>55.285832935976721</v>
      </c>
      <c r="E50" s="9">
        <f t="shared" si="2"/>
        <v>15442.298056412968</v>
      </c>
      <c r="F50" s="9">
        <f>SUM($D$28:D50)</f>
        <v>627.45892376513723</v>
      </c>
    </row>
    <row r="51" spans="2:6" x14ac:dyDescent="0.25">
      <c r="B51" s="1">
        <v>24</v>
      </c>
      <c r="C51" s="9">
        <f t="shared" si="0"/>
        <v>644.12344054990604</v>
      </c>
      <c r="D51" s="9">
        <f t="shared" si="3"/>
        <v>57.908617711548686</v>
      </c>
      <c r="E51" s="9">
        <f t="shared" si="2"/>
        <v>16144.330114674423</v>
      </c>
      <c r="F51" s="9">
        <f>SUM($D$28:D51)</f>
        <v>685.36754147668591</v>
      </c>
    </row>
    <row r="52" spans="2:6" x14ac:dyDescent="0.25">
      <c r="B52" s="1">
        <v>25</v>
      </c>
      <c r="C52" s="9">
        <f t="shared" si="0"/>
        <v>644.12344054990604</v>
      </c>
      <c r="D52" s="9">
        <f t="shared" si="3"/>
        <v>60.541237930029233</v>
      </c>
      <c r="E52" s="9">
        <f t="shared" si="2"/>
        <v>16848.994793154357</v>
      </c>
      <c r="F52" s="9">
        <f>SUM($D$28:D52)</f>
        <v>745.9087794067151</v>
      </c>
    </row>
    <row r="53" spans="2:6" x14ac:dyDescent="0.25">
      <c r="B53" s="1">
        <v>26</v>
      </c>
      <c r="C53" s="9">
        <f t="shared" si="0"/>
        <v>644.12344054990604</v>
      </c>
      <c r="D53" s="9">
        <f t="shared" si="3"/>
        <v>63.18373047432884</v>
      </c>
      <c r="E53" s="9">
        <f t="shared" si="2"/>
        <v>17556.30196417859</v>
      </c>
      <c r="F53" s="9">
        <f>SUM($D$28:D53)</f>
        <v>809.09250988104395</v>
      </c>
    </row>
    <row r="54" spans="2:6" x14ac:dyDescent="0.25">
      <c r="B54" s="1">
        <v>27</v>
      </c>
      <c r="C54" s="9">
        <f t="shared" si="0"/>
        <v>644.12344054990604</v>
      </c>
      <c r="D54" s="9">
        <f t="shared" si="3"/>
        <v>65.83613236566984</v>
      </c>
      <c r="E54" s="9">
        <f t="shared" si="2"/>
        <v>18266.261537094164</v>
      </c>
      <c r="F54" s="9">
        <f>SUM($D$28:D54)</f>
        <v>874.92864224671382</v>
      </c>
    </row>
    <row r="55" spans="2:6" x14ac:dyDescent="0.25">
      <c r="B55" s="1">
        <v>28</v>
      </c>
      <c r="C55" s="9">
        <f t="shared" si="0"/>
        <v>644.12344054990604</v>
      </c>
      <c r="D55" s="9">
        <f t="shared" si="3"/>
        <v>68.498480764103107</v>
      </c>
      <c r="E55" s="9">
        <f t="shared" si="2"/>
        <v>18978.883458408174</v>
      </c>
      <c r="F55" s="9">
        <f>SUM($D$28:D55)</f>
        <v>943.4271230108169</v>
      </c>
    </row>
    <row r="56" spans="2:6" x14ac:dyDescent="0.25">
      <c r="B56" s="1">
        <v>29</v>
      </c>
      <c r="C56" s="9">
        <f t="shared" si="0"/>
        <v>644.12344054990604</v>
      </c>
      <c r="D56" s="9">
        <f t="shared" si="3"/>
        <v>71.170812969030663</v>
      </c>
      <c r="E56" s="9">
        <f t="shared" si="2"/>
        <v>19694.17771192711</v>
      </c>
      <c r="F56" s="9">
        <f>SUM($D$28:D56)</f>
        <v>1014.5979359798475</v>
      </c>
    </row>
    <row r="57" spans="2:6" x14ac:dyDescent="0.25">
      <c r="B57" s="1">
        <v>30</v>
      </c>
      <c r="C57" s="9">
        <f t="shared" si="0"/>
        <v>644.12344054990604</v>
      </c>
      <c r="D57" s="9">
        <f t="shared" si="3"/>
        <v>73.853166419726733</v>
      </c>
      <c r="E57" s="9">
        <f t="shared" si="2"/>
        <v>20412.154318896741</v>
      </c>
      <c r="F57" s="9">
        <f>SUM($D$28:D57)</f>
        <v>1088.4511023995742</v>
      </c>
    </row>
    <row r="58" spans="2:6" x14ac:dyDescent="0.25">
      <c r="B58" s="1">
        <v>31</v>
      </c>
      <c r="C58" s="9">
        <f t="shared" si="0"/>
        <v>644.12344054990604</v>
      </c>
      <c r="D58" s="9">
        <f t="shared" si="3"/>
        <v>76.545578695863071</v>
      </c>
      <c r="E58" s="9">
        <f t="shared" si="2"/>
        <v>21132.823338142509</v>
      </c>
      <c r="F58" s="9">
        <f>SUM($D$28:D58)</f>
        <v>1164.9966810954372</v>
      </c>
    </row>
    <row r="59" spans="2:6" x14ac:dyDescent="0.25">
      <c r="B59" s="1">
        <v>32</v>
      </c>
      <c r="C59" s="9">
        <f t="shared" si="0"/>
        <v>644.12344054990604</v>
      </c>
      <c r="D59" s="9">
        <f t="shared" si="3"/>
        <v>79.24808751803441</v>
      </c>
      <c r="E59" s="9">
        <f t="shared" si="2"/>
        <v>21856.194866210448</v>
      </c>
      <c r="F59" s="9">
        <f>SUM($D$28:D59)</f>
        <v>1244.2447686134717</v>
      </c>
    </row>
    <row r="60" spans="2:6" x14ac:dyDescent="0.25">
      <c r="B60" s="1">
        <v>33</v>
      </c>
      <c r="C60" s="9">
        <f t="shared" si="0"/>
        <v>644.12344054990604</v>
      </c>
      <c r="D60" s="9">
        <f t="shared" si="3"/>
        <v>81.960730748289308</v>
      </c>
      <c r="E60" s="9">
        <f t="shared" si="2"/>
        <v>22582.279037508644</v>
      </c>
      <c r="F60" s="9">
        <f>SUM($D$28:D60)</f>
        <v>1326.205499361761</v>
      </c>
    </row>
    <row r="61" spans="2:6" x14ac:dyDescent="0.25">
      <c r="B61" s="1">
        <v>34</v>
      </c>
      <c r="C61" s="9">
        <f t="shared" si="0"/>
        <v>644.12344054990604</v>
      </c>
      <c r="D61" s="9">
        <f t="shared" si="3"/>
        <v>84.68354639065754</v>
      </c>
      <c r="E61" s="9">
        <f t="shared" si="2"/>
        <v>23311.086024449207</v>
      </c>
      <c r="F61" s="9">
        <f>SUM($D$28:D61)</f>
        <v>1410.8890457524185</v>
      </c>
    </row>
    <row r="62" spans="2:6" x14ac:dyDescent="0.25">
      <c r="B62" s="1">
        <v>35</v>
      </c>
      <c r="C62" s="9">
        <f t="shared" si="0"/>
        <v>644.12344054990604</v>
      </c>
      <c r="D62" s="9">
        <f t="shared" si="3"/>
        <v>87.416572591684528</v>
      </c>
      <c r="E62" s="9">
        <f t="shared" si="2"/>
        <v>24042.626037590795</v>
      </c>
      <c r="F62" s="9">
        <f>SUM($D$28:D62)</f>
        <v>1498.3056183441031</v>
      </c>
    </row>
    <row r="63" spans="2:6" x14ac:dyDescent="0.25">
      <c r="B63" s="1">
        <v>36</v>
      </c>
      <c r="C63" s="9">
        <f t="shared" si="0"/>
        <v>644.12344054990604</v>
      </c>
      <c r="D63" s="9">
        <f t="shared" si="3"/>
        <v>90.159847640965566</v>
      </c>
      <c r="E63" s="9">
        <f t="shared" si="2"/>
        <v>24776.909325781668</v>
      </c>
      <c r="F63" s="9">
        <f>SUM($D$28:D63)</f>
        <v>1588.4654659850687</v>
      </c>
    </row>
    <row r="64" spans="2:6" x14ac:dyDescent="0.25">
      <c r="B64" s="1">
        <v>37</v>
      </c>
      <c r="C64" s="9">
        <f t="shared" si="0"/>
        <v>644.12344054990604</v>
      </c>
      <c r="D64" s="9">
        <f t="shared" si="3"/>
        <v>92.913409971681531</v>
      </c>
      <c r="E64" s="9">
        <f t="shared" si="2"/>
        <v>25513.946176303256</v>
      </c>
      <c r="F64" s="9">
        <f>SUM($D$28:D64)</f>
        <v>1681.3788759567503</v>
      </c>
    </row>
    <row r="65" spans="2:6" x14ac:dyDescent="0.25">
      <c r="B65" s="1">
        <v>38</v>
      </c>
      <c r="C65" s="9">
        <f t="shared" si="0"/>
        <v>644.12344054990604</v>
      </c>
      <c r="D65" s="9">
        <f t="shared" si="3"/>
        <v>95.677298161137116</v>
      </c>
      <c r="E65" s="9">
        <f t="shared" si="2"/>
        <v>26253.746915014297</v>
      </c>
      <c r="F65" s="9">
        <f>SUM($D$28:D65)</f>
        <v>1777.0561741178874</v>
      </c>
    </row>
    <row r="66" spans="2:6" x14ac:dyDescent="0.25">
      <c r="B66" s="1">
        <v>39</v>
      </c>
      <c r="C66" s="9">
        <f t="shared" si="0"/>
        <v>644.12344054990604</v>
      </c>
      <c r="D66" s="9">
        <f t="shared" si="3"/>
        <v>98.451550931303672</v>
      </c>
      <c r="E66" s="9">
        <f t="shared" si="2"/>
        <v>26996.321906495505</v>
      </c>
      <c r="F66" s="9">
        <f>SUM($D$28:D66)</f>
        <v>1875.5077250491911</v>
      </c>
    </row>
    <row r="67" spans="2:6" x14ac:dyDescent="0.25">
      <c r="B67" s="1">
        <v>40</v>
      </c>
      <c r="C67" s="9">
        <f t="shared" si="0"/>
        <v>644.12344054990604</v>
      </c>
      <c r="D67" s="9">
        <f t="shared" si="3"/>
        <v>101.23620714935808</v>
      </c>
      <c r="E67" s="9">
        <f t="shared" si="2"/>
        <v>27741.681554194769</v>
      </c>
      <c r="F67" s="9">
        <f>SUM($D$28:D67)</f>
        <v>1976.7439321985491</v>
      </c>
    </row>
    <row r="68" spans="2:6" x14ac:dyDescent="0.25">
      <c r="B68" s="1">
        <v>41</v>
      </c>
      <c r="C68" s="9">
        <f t="shared" si="0"/>
        <v>644.12344054990604</v>
      </c>
      <c r="D68" s="9">
        <f t="shared" si="3"/>
        <v>104.0313058282305</v>
      </c>
      <c r="E68" s="9">
        <f t="shared" si="2"/>
        <v>28489.836300572904</v>
      </c>
      <c r="F68" s="9">
        <f>SUM($D$28:D68)</f>
        <v>2080.7752380267798</v>
      </c>
    </row>
    <row r="69" spans="2:6" x14ac:dyDescent="0.25">
      <c r="B69" s="1">
        <v>42</v>
      </c>
      <c r="C69" s="9">
        <f t="shared" si="0"/>
        <v>644.12344054990604</v>
      </c>
      <c r="D69" s="9">
        <f t="shared" si="3"/>
        <v>106.8368861271485</v>
      </c>
      <c r="E69" s="9">
        <f t="shared" si="2"/>
        <v>29240.796627249958</v>
      </c>
      <c r="F69" s="9">
        <f>SUM($D$28:D69)</f>
        <v>2187.6121241539281</v>
      </c>
    </row>
    <row r="70" spans="2:6" x14ac:dyDescent="0.25">
      <c r="B70" s="1">
        <v>43</v>
      </c>
      <c r="C70" s="9">
        <f t="shared" si="0"/>
        <v>644.12344054990604</v>
      </c>
      <c r="D70" s="9">
        <f t="shared" si="3"/>
        <v>109.65298735218751</v>
      </c>
      <c r="E70" s="9">
        <f t="shared" si="2"/>
        <v>29994.57305515205</v>
      </c>
      <c r="F70" s="9">
        <f>SUM($D$28:D70)</f>
        <v>2297.2651115061158</v>
      </c>
    </row>
    <row r="71" spans="2:6" x14ac:dyDescent="0.25">
      <c r="B71" s="1">
        <v>44</v>
      </c>
      <c r="C71" s="9">
        <f t="shared" si="0"/>
        <v>644.12344054990604</v>
      </c>
      <c r="D71" s="9">
        <f t="shared" si="3"/>
        <v>112.47964895682031</v>
      </c>
      <c r="E71" s="9">
        <f t="shared" si="2"/>
        <v>30751.176144658777</v>
      </c>
      <c r="F71" s="9">
        <f>SUM($D$28:D71)</f>
        <v>2409.744760462936</v>
      </c>
    </row>
    <row r="72" spans="2:6" x14ac:dyDescent="0.25">
      <c r="B72" s="1">
        <v>45</v>
      </c>
      <c r="C72" s="9">
        <f t="shared" si="0"/>
        <v>644.12344054990604</v>
      </c>
      <c r="D72" s="9">
        <f t="shared" si="3"/>
        <v>115.31691054247047</v>
      </c>
      <c r="E72" s="9">
        <f t="shared" si="2"/>
        <v>31510.616495751154</v>
      </c>
      <c r="F72" s="9">
        <f>SUM($D$28:D72)</f>
        <v>2525.0616710054064</v>
      </c>
    </row>
    <row r="73" spans="2:6" x14ac:dyDescent="0.25">
      <c r="B73" s="1">
        <v>46</v>
      </c>
      <c r="C73" s="9">
        <f t="shared" si="0"/>
        <v>644.12344054990604</v>
      </c>
      <c r="D73" s="9">
        <f t="shared" si="3"/>
        <v>118.16481185906686</v>
      </c>
      <c r="E73" s="9">
        <f t="shared" si="2"/>
        <v>32272.904748160126</v>
      </c>
      <c r="F73" s="9">
        <f>SUM($D$28:D73)</f>
        <v>2643.2264828644734</v>
      </c>
    </row>
    <row r="74" spans="2:6" x14ac:dyDescent="0.25">
      <c r="B74" s="1">
        <v>47</v>
      </c>
      <c r="C74" s="9">
        <f t="shared" si="0"/>
        <v>644.12344054990604</v>
      </c>
      <c r="D74" s="9">
        <f t="shared" si="3"/>
        <v>121.02339280560071</v>
      </c>
      <c r="E74" s="9">
        <f t="shared" si="2"/>
        <v>33038.05158151564</v>
      </c>
      <c r="F74" s="9">
        <f>SUM($D$28:D74)</f>
        <v>2764.2498756700743</v>
      </c>
    </row>
    <row r="75" spans="2:6" x14ac:dyDescent="0.25">
      <c r="B75" s="1">
        <v>48</v>
      </c>
      <c r="C75" s="9">
        <f t="shared" si="0"/>
        <v>644.12344054990604</v>
      </c>
      <c r="D75" s="9">
        <f t="shared" si="3"/>
        <v>123.89269343068375</v>
      </c>
      <c r="E75" s="9">
        <f t="shared" si="2"/>
        <v>33806.067715496232</v>
      </c>
      <c r="F75" s="9">
        <f>SUM($D$28:D75)</f>
        <v>2888.142569100758</v>
      </c>
    </row>
    <row r="76" spans="2:6" x14ac:dyDescent="0.25">
      <c r="B76" s="1">
        <v>49</v>
      </c>
      <c r="C76" s="9">
        <f t="shared" si="0"/>
        <v>644.12344054990604</v>
      </c>
      <c r="D76" s="9">
        <f t="shared" si="3"/>
        <v>126.77275393311098</v>
      </c>
      <c r="E76" s="9">
        <f t="shared" si="2"/>
        <v>34576.963909979248</v>
      </c>
      <c r="F76" s="9">
        <f>SUM($D$28:D76)</f>
        <v>3014.9153230338688</v>
      </c>
    </row>
    <row r="77" spans="2:6" x14ac:dyDescent="0.25">
      <c r="B77" s="1">
        <v>50</v>
      </c>
      <c r="C77" s="9">
        <f t="shared" si="0"/>
        <v>644.12344054990604</v>
      </c>
      <c r="D77" s="9">
        <f t="shared" si="3"/>
        <v>129.66361466242225</v>
      </c>
      <c r="E77" s="9">
        <f t="shared" si="2"/>
        <v>35350.750965191575</v>
      </c>
      <c r="F77" s="9">
        <f>SUM($D$28:D77)</f>
        <v>3144.5789376962912</v>
      </c>
    </row>
    <row r="78" spans="2:6" x14ac:dyDescent="0.25">
      <c r="B78" s="1">
        <v>51</v>
      </c>
      <c r="C78" s="9">
        <f t="shared" si="0"/>
        <v>644.12344054990604</v>
      </c>
      <c r="D78" s="9">
        <f t="shared" si="3"/>
        <v>132.56531611946852</v>
      </c>
      <c r="E78" s="9">
        <f t="shared" si="2"/>
        <v>36127.439721860952</v>
      </c>
      <c r="F78" s="9">
        <f>SUM($D$28:D78)</f>
        <v>3277.1442538157598</v>
      </c>
    </row>
    <row r="79" spans="2:6" x14ac:dyDescent="0.25">
      <c r="B79" s="1">
        <v>52</v>
      </c>
      <c r="C79" s="9">
        <f t="shared" si="0"/>
        <v>644.12344054990604</v>
      </c>
      <c r="D79" s="9">
        <f t="shared" si="3"/>
        <v>135.47789895697866</v>
      </c>
      <c r="E79" s="9">
        <f t="shared" si="2"/>
        <v>36907.04106136784</v>
      </c>
      <c r="F79" s="9">
        <f>SUM($D$28:D79)</f>
        <v>3412.6221527727384</v>
      </c>
    </row>
    <row r="80" spans="2:6" x14ac:dyDescent="0.25">
      <c r="B80" s="1">
        <v>53</v>
      </c>
      <c r="C80" s="9">
        <f t="shared" si="0"/>
        <v>644.12344054990604</v>
      </c>
      <c r="D80" s="9">
        <f t="shared" si="3"/>
        <v>138.4014039801294</v>
      </c>
      <c r="E80" s="9">
        <f t="shared" si="2"/>
        <v>37689.565905897871</v>
      </c>
      <c r="F80" s="9">
        <f>SUM($D$28:D80)</f>
        <v>3551.023556752868</v>
      </c>
    </row>
    <row r="81" spans="2:6" x14ac:dyDescent="0.25">
      <c r="B81" s="1">
        <v>54</v>
      </c>
      <c r="C81" s="9">
        <f t="shared" si="0"/>
        <v>644.12344054990604</v>
      </c>
      <c r="D81" s="9">
        <f t="shared" si="3"/>
        <v>141.33587214711716</v>
      </c>
      <c r="E81" s="9">
        <f t="shared" si="2"/>
        <v>38475.025218594892</v>
      </c>
      <c r="F81" s="9">
        <f>SUM($D$28:D81)</f>
        <v>3692.3594288999852</v>
      </c>
    </row>
    <row r="82" spans="2:6" x14ac:dyDescent="0.25">
      <c r="B82" s="1">
        <v>55</v>
      </c>
      <c r="C82" s="9">
        <f t="shared" si="0"/>
        <v>644.12344054990604</v>
      </c>
      <c r="D82" s="9">
        <f t="shared" si="3"/>
        <v>144.281344569731</v>
      </c>
      <c r="E82" s="9">
        <f t="shared" si="2"/>
        <v>39263.430003714529</v>
      </c>
      <c r="F82" s="9">
        <f>SUM($D$28:D82)</f>
        <v>3836.6407734697164</v>
      </c>
    </row>
    <row r="83" spans="2:6" x14ac:dyDescent="0.25">
      <c r="B83" s="1">
        <v>56</v>
      </c>
      <c r="C83" s="9">
        <f t="shared" si="0"/>
        <v>644.12344054990604</v>
      </c>
      <c r="D83" s="9">
        <f t="shared" si="3"/>
        <v>147.23786251392974</v>
      </c>
      <c r="E83" s="9">
        <f t="shared" si="2"/>
        <v>40054.791306778367</v>
      </c>
      <c r="F83" s="9">
        <f>SUM($D$28:D83)</f>
        <v>3983.8786359836463</v>
      </c>
    </row>
    <row r="84" spans="2:6" x14ac:dyDescent="0.25">
      <c r="B84" s="1">
        <v>57</v>
      </c>
      <c r="C84" s="9">
        <f t="shared" si="0"/>
        <v>644.12344054990604</v>
      </c>
      <c r="D84" s="9">
        <f t="shared" si="3"/>
        <v>150.20546740041902</v>
      </c>
      <c r="E84" s="9">
        <f t="shared" si="2"/>
        <v>40849.120214728689</v>
      </c>
      <c r="F84" s="9">
        <f>SUM($D$28:D84)</f>
        <v>4134.0841033840652</v>
      </c>
    </row>
    <row r="85" spans="2:6" x14ac:dyDescent="0.25">
      <c r="B85" s="1">
        <v>58</v>
      </c>
      <c r="C85" s="9">
        <f t="shared" si="0"/>
        <v>644.12344054990604</v>
      </c>
      <c r="D85" s="9">
        <f t="shared" si="3"/>
        <v>153.18420080523271</v>
      </c>
      <c r="E85" s="9">
        <f t="shared" si="2"/>
        <v>41646.427856083828</v>
      </c>
      <c r="F85" s="9">
        <f>SUM($D$28:D85)</f>
        <v>4287.2683041892979</v>
      </c>
    </row>
    <row r="86" spans="2:6" x14ac:dyDescent="0.25">
      <c r="B86" s="1">
        <v>59</v>
      </c>
      <c r="C86" s="9">
        <f t="shared" si="0"/>
        <v>644.12344054990604</v>
      </c>
      <c r="D86" s="9">
        <f t="shared" si="3"/>
        <v>156.17410446031451</v>
      </c>
      <c r="E86" s="9">
        <f t="shared" si="2"/>
        <v>42446.725401094045</v>
      </c>
      <c r="F86" s="9">
        <f>SUM($D$28:D86)</f>
        <v>4443.4424086496119</v>
      </c>
    </row>
    <row r="87" spans="2:6" x14ac:dyDescent="0.25">
      <c r="B87" s="1">
        <v>60</v>
      </c>
      <c r="C87" s="9">
        <f t="shared" si="0"/>
        <v>644.12344054990604</v>
      </c>
      <c r="D87" s="9">
        <f t="shared" si="3"/>
        <v>159.17522025410275</v>
      </c>
      <c r="E87" s="9">
        <f t="shared" si="2"/>
        <v>43250.024061898053</v>
      </c>
      <c r="F87" s="9">
        <f>SUM($D$28:D87)</f>
        <v>4602.6176289037148</v>
      </c>
    </row>
    <row r="88" spans="2:6" x14ac:dyDescent="0.25">
      <c r="B88" s="1">
        <v>61</v>
      </c>
      <c r="C88" s="9">
        <f t="shared" si="0"/>
        <v>644.12344054990604</v>
      </c>
      <c r="D88" s="9">
        <f t="shared" si="3"/>
        <v>162.18759023211771</v>
      </c>
      <c r="E88" s="9">
        <f t="shared" si="2"/>
        <v>44056.335092680078</v>
      </c>
      <c r="F88" s="9">
        <f>SUM($D$28:D88)</f>
        <v>4764.8052191358329</v>
      </c>
    </row>
    <row r="89" spans="2:6" x14ac:dyDescent="0.25">
      <c r="B89" s="1">
        <v>62</v>
      </c>
      <c r="C89" s="9">
        <f t="shared" si="0"/>
        <v>644.12344054990604</v>
      </c>
      <c r="D89" s="9">
        <f t="shared" si="3"/>
        <v>165.21125659755054</v>
      </c>
      <c r="E89" s="9">
        <f t="shared" si="2"/>
        <v>44865.669789827531</v>
      </c>
      <c r="F89" s="9">
        <f>SUM($D$28:D89)</f>
        <v>4930.0164757333832</v>
      </c>
    </row>
    <row r="90" spans="2:6" x14ac:dyDescent="0.25">
      <c r="B90" s="1">
        <v>63</v>
      </c>
      <c r="C90" s="9">
        <f t="shared" si="0"/>
        <v>644.12344054990604</v>
      </c>
      <c r="D90" s="9">
        <f t="shared" si="3"/>
        <v>168.24626171185341</v>
      </c>
      <c r="E90" s="9">
        <f t="shared" si="2"/>
        <v>45678.039492089287</v>
      </c>
      <c r="F90" s="9">
        <f>SUM($D$28:D90)</f>
        <v>5098.2627374452368</v>
      </c>
    </row>
    <row r="91" spans="2:6" x14ac:dyDescent="0.25">
      <c r="B91" s="1">
        <v>64</v>
      </c>
      <c r="C91" s="9">
        <f t="shared" si="0"/>
        <v>644.12344054990604</v>
      </c>
      <c r="D91" s="9">
        <f t="shared" si="3"/>
        <v>171.29264809533498</v>
      </c>
      <c r="E91" s="9">
        <f t="shared" si="2"/>
        <v>46493.455580734524</v>
      </c>
      <c r="F91" s="9">
        <f>SUM($D$28:D91)</f>
        <v>5269.5553855405715</v>
      </c>
    </row>
    <row r="92" spans="2:6" x14ac:dyDescent="0.25">
      <c r="B92" s="1">
        <v>65</v>
      </c>
      <c r="C92" s="9">
        <f t="shared" si="0"/>
        <v>644.12344054990604</v>
      </c>
      <c r="D92" s="9">
        <f t="shared" si="3"/>
        <v>174.3504584277546</v>
      </c>
      <c r="E92" s="9">
        <f t="shared" si="2"/>
        <v>47311.929479712184</v>
      </c>
      <c r="F92" s="9">
        <f>SUM($D$28:D92)</f>
        <v>5443.9058439683258</v>
      </c>
    </row>
    <row r="93" spans="2:6" x14ac:dyDescent="0.25">
      <c r="B93" s="1">
        <v>66</v>
      </c>
      <c r="C93" s="9">
        <f t="shared" ref="C93:C156" si="4">PMT($C$17/12,$C$18*12,,-$C$20)</f>
        <v>644.12344054990604</v>
      </c>
      <c r="D93" s="9">
        <f t="shared" si="3"/>
        <v>177.41973554892078</v>
      </c>
      <c r="E93" s="9">
        <f t="shared" si="2"/>
        <v>48133.472655811012</v>
      </c>
      <c r="F93" s="9">
        <f>SUM($D$28:D93)</f>
        <v>5621.3255795172463</v>
      </c>
    </row>
    <row r="94" spans="2:6" x14ac:dyDescent="0.25">
      <c r="B94" s="1">
        <v>67</v>
      </c>
      <c r="C94" s="9">
        <f t="shared" si="4"/>
        <v>644.12344054990604</v>
      </c>
      <c r="D94" s="9">
        <f t="shared" si="3"/>
        <v>180.50052245929146</v>
      </c>
      <c r="E94" s="9">
        <f t="shared" ref="E94:E157" si="5">E93+C94+D94</f>
        <v>48958.096618820207</v>
      </c>
      <c r="F94" s="9">
        <f>SUM($D$28:D94)</f>
        <v>5801.8261019765378</v>
      </c>
    </row>
    <row r="95" spans="2:6" x14ac:dyDescent="0.25">
      <c r="B95" s="1">
        <v>68</v>
      </c>
      <c r="C95" s="9">
        <f t="shared" si="4"/>
        <v>644.12344054990604</v>
      </c>
      <c r="D95" s="9">
        <f t="shared" si="3"/>
        <v>183.59286232057602</v>
      </c>
      <c r="E95" s="9">
        <f t="shared" si="5"/>
        <v>49785.812921690689</v>
      </c>
      <c r="F95" s="9">
        <f>SUM($D$28:D95)</f>
        <v>5985.4189642971141</v>
      </c>
    </row>
    <row r="96" spans="2:6" x14ac:dyDescent="0.25">
      <c r="B96" s="1">
        <v>69</v>
      </c>
      <c r="C96" s="9">
        <f t="shared" si="4"/>
        <v>644.12344054990604</v>
      </c>
      <c r="D96" s="9">
        <f t="shared" si="3"/>
        <v>186.69679845634033</v>
      </c>
      <c r="E96" s="9">
        <f t="shared" si="5"/>
        <v>50616.633160696932</v>
      </c>
      <c r="F96" s="9">
        <f>SUM($D$28:D96)</f>
        <v>6172.1157627534549</v>
      </c>
    </row>
    <row r="97" spans="2:6" x14ac:dyDescent="0.25">
      <c r="B97" s="1">
        <v>70</v>
      </c>
      <c r="C97" s="9">
        <f t="shared" si="4"/>
        <v>644.12344054990604</v>
      </c>
      <c r="D97" s="9">
        <f t="shared" si="3"/>
        <v>189.81237435261377</v>
      </c>
      <c r="E97" s="9">
        <f t="shared" si="5"/>
        <v>51450.568975599454</v>
      </c>
      <c r="F97" s="9">
        <f>SUM($D$28:D97)</f>
        <v>6361.9281371060688</v>
      </c>
    </row>
    <row r="98" spans="2:6" x14ac:dyDescent="0.25">
      <c r="B98" s="1">
        <v>71</v>
      </c>
      <c r="C98" s="9">
        <f t="shared" si="4"/>
        <v>644.12344054990604</v>
      </c>
      <c r="D98" s="9">
        <f t="shared" si="3"/>
        <v>192.93963365849805</v>
      </c>
      <c r="E98" s="9">
        <f t="shared" si="5"/>
        <v>52287.632049807857</v>
      </c>
      <c r="F98" s="9">
        <f>SUM($D$28:D98)</f>
        <v>6554.8677707645666</v>
      </c>
    </row>
    <row r="99" spans="2:6" x14ac:dyDescent="0.25">
      <c r="B99" s="1">
        <v>72</v>
      </c>
      <c r="C99" s="9">
        <f t="shared" si="4"/>
        <v>644.12344054990604</v>
      </c>
      <c r="D99" s="9">
        <f t="shared" si="3"/>
        <v>196.07862018677972</v>
      </c>
      <c r="E99" s="9">
        <f t="shared" si="5"/>
        <v>53127.834110544543</v>
      </c>
      <c r="F99" s="9">
        <f>SUM($D$28:D99)</f>
        <v>6750.9463909513461</v>
      </c>
    </row>
    <row r="100" spans="2:6" x14ac:dyDescent="0.25">
      <c r="B100" s="1">
        <v>73</v>
      </c>
      <c r="C100" s="9">
        <f t="shared" si="4"/>
        <v>644.12344054990604</v>
      </c>
      <c r="D100" s="9">
        <f t="shared" si="3"/>
        <v>199.2293779145422</v>
      </c>
      <c r="E100" s="9">
        <f t="shared" si="5"/>
        <v>53971.186929008989</v>
      </c>
      <c r="F100" s="9">
        <f>SUM($D$28:D100)</f>
        <v>6950.1757688658881</v>
      </c>
    </row>
    <row r="101" spans="2:6" x14ac:dyDescent="0.25">
      <c r="B101" s="1">
        <v>74</v>
      </c>
      <c r="C101" s="9">
        <f t="shared" si="4"/>
        <v>644.12344054990604</v>
      </c>
      <c r="D101" s="9">
        <f t="shared" si="3"/>
        <v>202.39195098378389</v>
      </c>
      <c r="E101" s="9">
        <f t="shared" si="5"/>
        <v>54817.702320542681</v>
      </c>
      <c r="F101" s="9">
        <f>SUM($D$28:D101)</f>
        <v>7152.5677198496724</v>
      </c>
    </row>
    <row r="102" spans="2:6" x14ac:dyDescent="0.25">
      <c r="B102" s="1">
        <v>75</v>
      </c>
      <c r="C102" s="9">
        <f t="shared" si="4"/>
        <v>644.12344054990604</v>
      </c>
      <c r="D102" s="9">
        <f t="shared" ref="D102:D165" si="6">IPMT($C$17/12,B102,$C$18*12,,$C$20)</f>
        <v>205.56638370203515</v>
      </c>
      <c r="E102" s="9">
        <f t="shared" si="5"/>
        <v>55667.39214479462</v>
      </c>
      <c r="F102" s="9">
        <f>SUM($D$28:D102)</f>
        <v>7358.1341035517071</v>
      </c>
    </row>
    <row r="103" spans="2:6" x14ac:dyDescent="0.25">
      <c r="B103" s="1">
        <v>76</v>
      </c>
      <c r="C103" s="9">
        <f t="shared" si="4"/>
        <v>644.12344054990604</v>
      </c>
      <c r="D103" s="9">
        <f t="shared" si="6"/>
        <v>208.75272054298009</v>
      </c>
      <c r="E103" s="9">
        <f t="shared" si="5"/>
        <v>56520.268305887505</v>
      </c>
      <c r="F103" s="9">
        <f>SUM($D$28:D103)</f>
        <v>7566.8868240946867</v>
      </c>
    </row>
    <row r="104" spans="2:6" x14ac:dyDescent="0.25">
      <c r="B104" s="1">
        <v>77</v>
      </c>
      <c r="C104" s="9">
        <f t="shared" si="4"/>
        <v>644.12344054990604</v>
      </c>
      <c r="D104" s="9">
        <f t="shared" si="6"/>
        <v>211.95100614707832</v>
      </c>
      <c r="E104" s="9">
        <f t="shared" si="5"/>
        <v>57376.342752584489</v>
      </c>
      <c r="F104" s="9">
        <f>SUM($D$28:D104)</f>
        <v>7778.837830241765</v>
      </c>
    </row>
    <row r="105" spans="2:6" x14ac:dyDescent="0.25">
      <c r="B105" s="1">
        <v>78</v>
      </c>
      <c r="C105" s="9">
        <f t="shared" si="4"/>
        <v>644.12344054990604</v>
      </c>
      <c r="D105" s="9">
        <f t="shared" si="6"/>
        <v>215.16128532219204</v>
      </c>
      <c r="E105" s="9">
        <f t="shared" si="5"/>
        <v>58235.627478456583</v>
      </c>
      <c r="F105" s="9">
        <f>SUM($D$28:D105)</f>
        <v>7993.9991155639573</v>
      </c>
    </row>
    <row r="106" spans="2:6" x14ac:dyDescent="0.25">
      <c r="B106" s="1">
        <v>79</v>
      </c>
      <c r="C106" s="9">
        <f t="shared" si="4"/>
        <v>644.12344054990604</v>
      </c>
      <c r="D106" s="9">
        <f t="shared" si="6"/>
        <v>218.38360304421252</v>
      </c>
      <c r="E106" s="9">
        <f t="shared" si="5"/>
        <v>59098.134522050699</v>
      </c>
      <c r="F106" s="9">
        <f>SUM($D$28:D106)</f>
        <v>8212.3827186081689</v>
      </c>
    </row>
    <row r="107" spans="2:6" x14ac:dyDescent="0.25">
      <c r="B107" s="1">
        <v>80</v>
      </c>
      <c r="C107" s="9">
        <f t="shared" si="4"/>
        <v>644.12344054990604</v>
      </c>
      <c r="D107" s="9">
        <f t="shared" si="6"/>
        <v>221.61800445769035</v>
      </c>
      <c r="E107" s="9">
        <f t="shared" si="5"/>
        <v>59963.875967058295</v>
      </c>
      <c r="F107" s="9">
        <f>SUM($D$28:D107)</f>
        <v>8434.0007230658593</v>
      </c>
    </row>
    <row r="108" spans="2:6" x14ac:dyDescent="0.25">
      <c r="B108" s="1">
        <v>81</v>
      </c>
      <c r="C108" s="9">
        <f t="shared" si="4"/>
        <v>644.12344054990604</v>
      </c>
      <c r="D108" s="9">
        <f t="shared" si="6"/>
        <v>224.8645348764687</v>
      </c>
      <c r="E108" s="9">
        <f t="shared" si="5"/>
        <v>60832.86394248467</v>
      </c>
      <c r="F108" s="9">
        <f>SUM($D$28:D108)</f>
        <v>8658.8652579423288</v>
      </c>
    </row>
    <row r="109" spans="2:6" x14ac:dyDescent="0.25">
      <c r="B109" s="1">
        <v>82</v>
      </c>
      <c r="C109" s="9">
        <f t="shared" si="4"/>
        <v>644.12344054990604</v>
      </c>
      <c r="D109" s="9">
        <f t="shared" si="6"/>
        <v>228.1232397843178</v>
      </c>
      <c r="E109" s="9">
        <f t="shared" si="5"/>
        <v>61705.110622818895</v>
      </c>
      <c r="F109" s="9">
        <f>SUM($D$28:D109)</f>
        <v>8886.9884977266465</v>
      </c>
    </row>
    <row r="110" spans="2:6" x14ac:dyDescent="0.25">
      <c r="B110" s="1">
        <v>83</v>
      </c>
      <c r="C110" s="9">
        <f t="shared" si="4"/>
        <v>644.12344054990604</v>
      </c>
      <c r="D110" s="9">
        <f t="shared" si="6"/>
        <v>231.39416483557119</v>
      </c>
      <c r="E110" s="9">
        <f t="shared" si="5"/>
        <v>62580.628228204368</v>
      </c>
      <c r="F110" s="9">
        <f>SUM($D$28:D110)</f>
        <v>9118.3826625622169</v>
      </c>
    </row>
    <row r="111" spans="2:6" x14ac:dyDescent="0.25">
      <c r="B111" s="1">
        <v>84</v>
      </c>
      <c r="C111" s="9">
        <f t="shared" si="4"/>
        <v>644.12344054990604</v>
      </c>
      <c r="D111" s="9">
        <f t="shared" si="6"/>
        <v>234.67735585576665</v>
      </c>
      <c r="E111" s="9">
        <f t="shared" si="5"/>
        <v>63459.429024610043</v>
      </c>
      <c r="F111" s="9">
        <f>SUM($D$28:D111)</f>
        <v>9353.0600184179839</v>
      </c>
    </row>
    <row r="112" spans="2:6" x14ac:dyDescent="0.25">
      <c r="B112" s="1">
        <v>85</v>
      </c>
      <c r="C112" s="9">
        <f t="shared" si="4"/>
        <v>644.12344054990604</v>
      </c>
      <c r="D112" s="9">
        <f t="shared" si="6"/>
        <v>237.97285884228771</v>
      </c>
      <c r="E112" s="9">
        <f t="shared" si="5"/>
        <v>64341.525324002236</v>
      </c>
      <c r="F112" s="9">
        <f>SUM($D$28:D112)</f>
        <v>9591.0328772602716</v>
      </c>
    </row>
    <row r="113" spans="2:6" x14ac:dyDescent="0.25">
      <c r="B113" s="1">
        <v>86</v>
      </c>
      <c r="C113" s="9">
        <f t="shared" si="4"/>
        <v>644.12344054990604</v>
      </c>
      <c r="D113" s="9">
        <f t="shared" si="6"/>
        <v>241.28071996500867</v>
      </c>
      <c r="E113" s="9">
        <f t="shared" si="5"/>
        <v>65226.929484517146</v>
      </c>
      <c r="F113" s="9">
        <f>SUM($D$28:D113)</f>
        <v>9832.3135972252803</v>
      </c>
    </row>
    <row r="114" spans="2:6" x14ac:dyDescent="0.25">
      <c r="B114" s="1">
        <v>87</v>
      </c>
      <c r="C114" s="9">
        <f t="shared" si="4"/>
        <v>644.12344054990604</v>
      </c>
      <c r="D114" s="9">
        <f t="shared" si="6"/>
        <v>244.60098556693958</v>
      </c>
      <c r="E114" s="9">
        <f t="shared" si="5"/>
        <v>66115.653910633991</v>
      </c>
      <c r="F114" s="9">
        <f>SUM($D$28:D114)</f>
        <v>10076.91458279222</v>
      </c>
    </row>
    <row r="115" spans="2:6" x14ac:dyDescent="0.25">
      <c r="B115" s="1">
        <v>88</v>
      </c>
      <c r="C115" s="9">
        <f t="shared" si="4"/>
        <v>644.12344054990604</v>
      </c>
      <c r="D115" s="9">
        <f t="shared" si="6"/>
        <v>247.93370216487767</v>
      </c>
      <c r="E115" s="9">
        <f t="shared" si="5"/>
        <v>67007.711053348787</v>
      </c>
      <c r="F115" s="9">
        <f>SUM($D$28:D115)</f>
        <v>10324.848284957097</v>
      </c>
    </row>
    <row r="116" spans="2:6" x14ac:dyDescent="0.25">
      <c r="B116" s="1">
        <v>89</v>
      </c>
      <c r="C116" s="9">
        <f t="shared" si="4"/>
        <v>644.12344054990604</v>
      </c>
      <c r="D116" s="9">
        <f t="shared" si="6"/>
        <v>251.27891645005806</v>
      </c>
      <c r="E116" s="9">
        <f t="shared" si="5"/>
        <v>67903.113410348757</v>
      </c>
      <c r="F116" s="9">
        <f>SUM($D$28:D116)</f>
        <v>10576.127201407155</v>
      </c>
    </row>
    <row r="117" spans="2:6" x14ac:dyDescent="0.25">
      <c r="B117" s="1">
        <v>90</v>
      </c>
      <c r="C117" s="9">
        <f t="shared" si="4"/>
        <v>644.12344054990604</v>
      </c>
      <c r="D117" s="9">
        <f t="shared" si="6"/>
        <v>254.63667528880799</v>
      </c>
      <c r="E117" s="9">
        <f t="shared" si="5"/>
        <v>68801.873526187483</v>
      </c>
      <c r="F117" s="9">
        <f>SUM($D$28:D117)</f>
        <v>10830.763876695963</v>
      </c>
    </row>
    <row r="118" spans="2:6" x14ac:dyDescent="0.25">
      <c r="B118" s="1">
        <v>91</v>
      </c>
      <c r="C118" s="9">
        <f t="shared" si="4"/>
        <v>644.12344054990604</v>
      </c>
      <c r="D118" s="9">
        <f t="shared" si="6"/>
        <v>258.00702572320324</v>
      </c>
      <c r="E118" s="9">
        <f t="shared" si="5"/>
        <v>69704.003992460595</v>
      </c>
      <c r="F118" s="9">
        <f>SUM($D$28:D118)</f>
        <v>11088.770902419166</v>
      </c>
    </row>
    <row r="119" spans="2:6" x14ac:dyDescent="0.25">
      <c r="B119" s="1">
        <v>92</v>
      </c>
      <c r="C119" s="9">
        <f t="shared" si="4"/>
        <v>644.12344054990604</v>
      </c>
      <c r="D119" s="9">
        <f t="shared" si="6"/>
        <v>261.39001497172728</v>
      </c>
      <c r="E119" s="9">
        <f t="shared" si="5"/>
        <v>70609.517447982231</v>
      </c>
      <c r="F119" s="9">
        <f>SUM($D$28:D119)</f>
        <v>11350.160917390893</v>
      </c>
    </row>
    <row r="120" spans="2:6" x14ac:dyDescent="0.25">
      <c r="B120" s="1">
        <v>93</v>
      </c>
      <c r="C120" s="9">
        <f t="shared" si="4"/>
        <v>644.12344054990604</v>
      </c>
      <c r="D120" s="9">
        <f t="shared" si="6"/>
        <v>264.78569042993354</v>
      </c>
      <c r="E120" s="9">
        <f t="shared" si="5"/>
        <v>71518.426578962084</v>
      </c>
      <c r="F120" s="9">
        <f>SUM($D$28:D120)</f>
        <v>11614.946607820826</v>
      </c>
    </row>
    <row r="121" spans="2:6" x14ac:dyDescent="0.25">
      <c r="B121" s="1">
        <v>94</v>
      </c>
      <c r="C121" s="9">
        <f t="shared" si="4"/>
        <v>644.12344054990604</v>
      </c>
      <c r="D121" s="9">
        <f t="shared" si="6"/>
        <v>268.19409967110784</v>
      </c>
      <c r="E121" s="9">
        <f t="shared" si="5"/>
        <v>72430.744119183102</v>
      </c>
      <c r="F121" s="9">
        <f>SUM($D$28:D121)</f>
        <v>11883.140707491933</v>
      </c>
    </row>
    <row r="122" spans="2:6" x14ac:dyDescent="0.25">
      <c r="B122" s="1">
        <v>95</v>
      </c>
      <c r="C122" s="9">
        <f t="shared" si="4"/>
        <v>644.12344054990604</v>
      </c>
      <c r="D122" s="9">
        <f t="shared" si="6"/>
        <v>271.61529044693674</v>
      </c>
      <c r="E122" s="9">
        <f t="shared" si="5"/>
        <v>73346.482850179949</v>
      </c>
      <c r="F122" s="9">
        <f>SUM($D$28:D122)</f>
        <v>12154.75599793887</v>
      </c>
    </row>
    <row r="123" spans="2:6" x14ac:dyDescent="0.25">
      <c r="B123" s="1">
        <v>96</v>
      </c>
      <c r="C123" s="9">
        <f t="shared" si="4"/>
        <v>644.12344054990604</v>
      </c>
      <c r="D123" s="9">
        <f t="shared" si="6"/>
        <v>275.0493106881749</v>
      </c>
      <c r="E123" s="9">
        <f t="shared" si="5"/>
        <v>74265.655601418039</v>
      </c>
      <c r="F123" s="9">
        <f>SUM($D$28:D123)</f>
        <v>12429.805308627045</v>
      </c>
    </row>
    <row r="124" spans="2:6" x14ac:dyDescent="0.25">
      <c r="B124" s="1">
        <v>97</v>
      </c>
      <c r="C124" s="9">
        <f t="shared" si="4"/>
        <v>644.12344054990604</v>
      </c>
      <c r="D124" s="9">
        <f t="shared" si="6"/>
        <v>278.49620850531755</v>
      </c>
      <c r="E124" s="9">
        <f t="shared" si="5"/>
        <v>75188.275250473263</v>
      </c>
      <c r="F124" s="9">
        <f>SUM($D$28:D124)</f>
        <v>12708.301517132362</v>
      </c>
    </row>
    <row r="125" spans="2:6" x14ac:dyDescent="0.25">
      <c r="B125" s="1">
        <v>98</v>
      </c>
      <c r="C125" s="9">
        <f t="shared" si="4"/>
        <v>644.12344054990604</v>
      </c>
      <c r="D125" s="9">
        <f t="shared" si="6"/>
        <v>281.95603218927482</v>
      </c>
      <c r="E125" s="9">
        <f t="shared" si="5"/>
        <v>76114.354723212455</v>
      </c>
      <c r="F125" s="9">
        <f>SUM($D$28:D125)</f>
        <v>12990.257549321637</v>
      </c>
    </row>
    <row r="126" spans="2:6" x14ac:dyDescent="0.25">
      <c r="B126" s="1">
        <v>99</v>
      </c>
      <c r="C126" s="9">
        <f t="shared" si="4"/>
        <v>644.12344054990604</v>
      </c>
      <c r="D126" s="9">
        <f t="shared" si="6"/>
        <v>285.42883021204671</v>
      </c>
      <c r="E126" s="9">
        <f t="shared" si="5"/>
        <v>77043.906993974408</v>
      </c>
      <c r="F126" s="9">
        <f>SUM($D$28:D126)</f>
        <v>13275.686379533683</v>
      </c>
    </row>
    <row r="127" spans="2:6" x14ac:dyDescent="0.25">
      <c r="B127" s="1">
        <v>100</v>
      </c>
      <c r="C127" s="9">
        <f t="shared" si="4"/>
        <v>644.12344054990604</v>
      </c>
      <c r="D127" s="9">
        <f t="shared" si="6"/>
        <v>288.91465122740402</v>
      </c>
      <c r="E127" s="9">
        <f t="shared" si="5"/>
        <v>77976.945085751722</v>
      </c>
      <c r="F127" s="9">
        <f>SUM($D$28:D127)</f>
        <v>13564.601030761087</v>
      </c>
    </row>
    <row r="128" spans="2:6" x14ac:dyDescent="0.25">
      <c r="B128" s="1">
        <v>101</v>
      </c>
      <c r="C128" s="9">
        <f t="shared" si="4"/>
        <v>644.12344054990604</v>
      </c>
      <c r="D128" s="9">
        <f t="shared" si="6"/>
        <v>292.41354407156865</v>
      </c>
      <c r="E128" s="9">
        <f t="shared" si="5"/>
        <v>78913.482070373197</v>
      </c>
      <c r="F128" s="9">
        <f>SUM($D$28:D128)</f>
        <v>13857.014574832656</v>
      </c>
    </row>
    <row r="129" spans="2:6" x14ac:dyDescent="0.25">
      <c r="B129" s="1">
        <v>102</v>
      </c>
      <c r="C129" s="9">
        <f t="shared" si="4"/>
        <v>644.12344054990604</v>
      </c>
      <c r="D129" s="9">
        <f t="shared" si="6"/>
        <v>295.92555776389935</v>
      </c>
      <c r="E129" s="9">
        <f t="shared" si="5"/>
        <v>79853.531068687007</v>
      </c>
      <c r="F129" s="9">
        <f>SUM($D$28:D129)</f>
        <v>14152.940132596555</v>
      </c>
    </row>
    <row r="130" spans="2:6" x14ac:dyDescent="0.25">
      <c r="B130" s="1">
        <v>103</v>
      </c>
      <c r="C130" s="9">
        <f t="shared" si="4"/>
        <v>644.12344054990604</v>
      </c>
      <c r="D130" s="9">
        <f t="shared" si="6"/>
        <v>299.45074150757614</v>
      </c>
      <c r="E130" s="9">
        <f t="shared" si="5"/>
        <v>80797.105250744498</v>
      </c>
      <c r="F130" s="9">
        <f>SUM($D$28:D130)</f>
        <v>14452.390874104132</v>
      </c>
    </row>
    <row r="131" spans="2:6" x14ac:dyDescent="0.25">
      <c r="B131" s="1">
        <v>104</v>
      </c>
      <c r="C131" s="9">
        <f t="shared" si="4"/>
        <v>644.12344054990604</v>
      </c>
      <c r="D131" s="9">
        <f t="shared" si="6"/>
        <v>302.98914469029188</v>
      </c>
      <c r="E131" s="9">
        <f t="shared" si="5"/>
        <v>81744.217835984702</v>
      </c>
      <c r="F131" s="9">
        <f>SUM($D$28:D131)</f>
        <v>14755.380018794423</v>
      </c>
    </row>
    <row r="132" spans="2:6" x14ac:dyDescent="0.25">
      <c r="B132" s="1">
        <v>105</v>
      </c>
      <c r="C132" s="9">
        <f t="shared" si="4"/>
        <v>644.12344054990604</v>
      </c>
      <c r="D132" s="9">
        <f t="shared" si="6"/>
        <v>306.54081688494244</v>
      </c>
      <c r="E132" s="9">
        <f t="shared" si="5"/>
        <v>82694.882093419554</v>
      </c>
      <c r="F132" s="9">
        <f>SUM($D$28:D132)</f>
        <v>15061.920835679366</v>
      </c>
    </row>
    <row r="133" spans="2:6" x14ac:dyDescent="0.25">
      <c r="B133" s="1">
        <v>106</v>
      </c>
      <c r="C133" s="9">
        <f t="shared" si="4"/>
        <v>644.12344054990604</v>
      </c>
      <c r="D133" s="9">
        <f t="shared" si="6"/>
        <v>310.10580785032312</v>
      </c>
      <c r="E133" s="9">
        <f t="shared" si="5"/>
        <v>83649.111341819793</v>
      </c>
      <c r="F133" s="9">
        <f>SUM($D$28:D133)</f>
        <v>15372.026643529689</v>
      </c>
    </row>
    <row r="134" spans="2:6" x14ac:dyDescent="0.25">
      <c r="B134" s="1">
        <v>107</v>
      </c>
      <c r="C134" s="9">
        <f t="shared" si="4"/>
        <v>644.12344054990604</v>
      </c>
      <c r="D134" s="9">
        <f t="shared" si="6"/>
        <v>313.68416753182413</v>
      </c>
      <c r="E134" s="9">
        <f t="shared" si="5"/>
        <v>84606.918949901534</v>
      </c>
      <c r="F134" s="9">
        <f>SUM($D$28:D134)</f>
        <v>15685.710811061514</v>
      </c>
    </row>
    <row r="135" spans="2:6" x14ac:dyDescent="0.25">
      <c r="B135" s="1">
        <v>108</v>
      </c>
      <c r="C135" s="9">
        <f t="shared" si="4"/>
        <v>644.12344054990604</v>
      </c>
      <c r="D135" s="9">
        <f t="shared" si="6"/>
        <v>317.27594606213052</v>
      </c>
      <c r="E135" s="9">
        <f t="shared" si="5"/>
        <v>85568.318336513577</v>
      </c>
      <c r="F135" s="9">
        <f>SUM($D$28:D135)</f>
        <v>16002.986757123645</v>
      </c>
    </row>
    <row r="136" spans="2:6" x14ac:dyDescent="0.25">
      <c r="B136" s="1">
        <v>109</v>
      </c>
      <c r="C136" s="9">
        <f t="shared" si="4"/>
        <v>644.12344054990604</v>
      </c>
      <c r="D136" s="9">
        <f t="shared" si="6"/>
        <v>320.88119376192572</v>
      </c>
      <c r="E136" s="9">
        <f t="shared" si="5"/>
        <v>86533.322970825422</v>
      </c>
      <c r="F136" s="9">
        <f>SUM($D$28:D136)</f>
        <v>16323.867950885571</v>
      </c>
    </row>
    <row r="137" spans="2:6" x14ac:dyDescent="0.25">
      <c r="B137" s="1">
        <v>110</v>
      </c>
      <c r="C137" s="9">
        <f t="shared" si="4"/>
        <v>644.12344054990604</v>
      </c>
      <c r="D137" s="9">
        <f t="shared" si="6"/>
        <v>324.49996114059502</v>
      </c>
      <c r="E137" s="9">
        <f t="shared" si="5"/>
        <v>87501.946372515929</v>
      </c>
      <c r="F137" s="9">
        <f>SUM($D$28:D137)</f>
        <v>16648.367912026166</v>
      </c>
    </row>
    <row r="138" spans="2:6" x14ac:dyDescent="0.25">
      <c r="B138" s="1">
        <v>111</v>
      </c>
      <c r="C138" s="9">
        <f t="shared" si="4"/>
        <v>644.12344054990604</v>
      </c>
      <c r="D138" s="9">
        <f t="shared" si="6"/>
        <v>328.13229889693429</v>
      </c>
      <c r="E138" s="9">
        <f t="shared" si="5"/>
        <v>88474.202111962775</v>
      </c>
      <c r="F138" s="9">
        <f>SUM($D$28:D138)</f>
        <v>16976.500210923099</v>
      </c>
    </row>
    <row r="139" spans="2:6" x14ac:dyDescent="0.25">
      <c r="B139" s="1">
        <v>112</v>
      </c>
      <c r="C139" s="9">
        <f t="shared" si="4"/>
        <v>644.12344054990604</v>
      </c>
      <c r="D139" s="9">
        <f t="shared" si="6"/>
        <v>331.77825791985998</v>
      </c>
      <c r="E139" s="9">
        <f t="shared" si="5"/>
        <v>89450.103810432542</v>
      </c>
      <c r="F139" s="9">
        <f>SUM($D$28:D139)</f>
        <v>17308.27846884296</v>
      </c>
    </row>
    <row r="140" spans="2:6" x14ac:dyDescent="0.25">
      <c r="B140" s="1">
        <v>113</v>
      </c>
      <c r="C140" s="9">
        <f t="shared" si="4"/>
        <v>644.12344054990604</v>
      </c>
      <c r="D140" s="9">
        <f t="shared" si="6"/>
        <v>335.4378892891217</v>
      </c>
      <c r="E140" s="9">
        <f t="shared" si="5"/>
        <v>90429.66514027158</v>
      </c>
      <c r="F140" s="9">
        <f>SUM($D$28:D140)</f>
        <v>17643.716358132082</v>
      </c>
    </row>
    <row r="141" spans="2:6" x14ac:dyDescent="0.25">
      <c r="B141" s="1">
        <v>114</v>
      </c>
      <c r="C141" s="9">
        <f t="shared" si="4"/>
        <v>644.12344054990604</v>
      </c>
      <c r="D141" s="9">
        <f t="shared" si="6"/>
        <v>339.11124427601806</v>
      </c>
      <c r="E141" s="9">
        <f t="shared" si="5"/>
        <v>91412.899825097513</v>
      </c>
      <c r="F141" s="9">
        <f>SUM($D$28:D141)</f>
        <v>17982.827602408099</v>
      </c>
    </row>
    <row r="142" spans="2:6" x14ac:dyDescent="0.25">
      <c r="B142" s="1">
        <v>115</v>
      </c>
      <c r="C142" s="9">
        <f t="shared" si="4"/>
        <v>644.12344054990604</v>
      </c>
      <c r="D142" s="9">
        <f t="shared" si="6"/>
        <v>342.79837434411519</v>
      </c>
      <c r="E142" s="9">
        <f t="shared" si="5"/>
        <v>92399.82163999154</v>
      </c>
      <c r="F142" s="9">
        <f>SUM($D$28:D142)</f>
        <v>18325.625976752213</v>
      </c>
    </row>
    <row r="143" spans="2:6" x14ac:dyDescent="0.25">
      <c r="B143" s="1">
        <v>116</v>
      </c>
      <c r="C143" s="9">
        <f t="shared" si="4"/>
        <v>644.12344054990604</v>
      </c>
      <c r="D143" s="9">
        <f t="shared" si="6"/>
        <v>346.49933114996782</v>
      </c>
      <c r="E143" s="9">
        <f t="shared" si="5"/>
        <v>93390.444411691424</v>
      </c>
      <c r="F143" s="9">
        <f>SUM($D$28:D143)</f>
        <v>18672.125307902181</v>
      </c>
    </row>
    <row r="144" spans="2:6" x14ac:dyDescent="0.25">
      <c r="B144" s="1">
        <v>117</v>
      </c>
      <c r="C144" s="9">
        <f t="shared" si="4"/>
        <v>644.12344054990604</v>
      </c>
      <c r="D144" s="9">
        <f t="shared" si="6"/>
        <v>350.2141665438424</v>
      </c>
      <c r="E144" s="9">
        <f t="shared" si="5"/>
        <v>94384.782018785176</v>
      </c>
      <c r="F144" s="9">
        <f>SUM($D$28:D144)</f>
        <v>19022.339474446024</v>
      </c>
    </row>
    <row r="145" spans="2:6" x14ac:dyDescent="0.25">
      <c r="B145" s="1">
        <v>118</v>
      </c>
      <c r="C145" s="9">
        <f t="shared" si="4"/>
        <v>644.12344054990604</v>
      </c>
      <c r="D145" s="9">
        <f t="shared" si="6"/>
        <v>353.94293257044393</v>
      </c>
      <c r="E145" s="9">
        <f t="shared" si="5"/>
        <v>95382.848391905529</v>
      </c>
      <c r="F145" s="9">
        <f>SUM($D$28:D145)</f>
        <v>19376.282407016468</v>
      </c>
    </row>
    <row r="146" spans="2:6" x14ac:dyDescent="0.25">
      <c r="B146" s="1">
        <v>119</v>
      </c>
      <c r="C146" s="9">
        <f t="shared" si="4"/>
        <v>644.12344054990604</v>
      </c>
      <c r="D146" s="9">
        <f t="shared" si="6"/>
        <v>357.68568146964515</v>
      </c>
      <c r="E146" s="9">
        <f t="shared" si="5"/>
        <v>96384.657513925093</v>
      </c>
      <c r="F146" s="9">
        <f>SUM($D$28:D146)</f>
        <v>19733.968088486112</v>
      </c>
    </row>
    <row r="147" spans="2:6" x14ac:dyDescent="0.25">
      <c r="B147" s="1">
        <v>120</v>
      </c>
      <c r="C147" s="9">
        <f t="shared" si="4"/>
        <v>644.12344054990604</v>
      </c>
      <c r="D147" s="9">
        <f t="shared" si="6"/>
        <v>361.44246567721848</v>
      </c>
      <c r="E147" s="9">
        <f t="shared" si="5"/>
        <v>97390.223420152222</v>
      </c>
      <c r="F147" s="9">
        <f>SUM($D$28:D147)</f>
        <v>20095.410554163329</v>
      </c>
    </row>
    <row r="148" spans="2:6" x14ac:dyDescent="0.25">
      <c r="B148" s="1">
        <v>121</v>
      </c>
      <c r="C148" s="9">
        <f t="shared" si="4"/>
        <v>644.12344054990604</v>
      </c>
      <c r="D148" s="9">
        <f t="shared" si="6"/>
        <v>365.21333782557019</v>
      </c>
      <c r="E148" s="9">
        <f t="shared" si="5"/>
        <v>98399.560198527703</v>
      </c>
      <c r="F148" s="9">
        <f>SUM($D$28:D148)</f>
        <v>20460.6238919889</v>
      </c>
    </row>
    <row r="149" spans="2:6" x14ac:dyDescent="0.25">
      <c r="B149" s="1">
        <v>122</v>
      </c>
      <c r="C149" s="9">
        <f t="shared" si="4"/>
        <v>644.12344054990604</v>
      </c>
      <c r="D149" s="9">
        <f t="shared" si="6"/>
        <v>368.99835074447833</v>
      </c>
      <c r="E149" s="9">
        <f t="shared" si="5"/>
        <v>99412.6819898221</v>
      </c>
      <c r="F149" s="9">
        <f>SUM($D$28:D149)</f>
        <v>20829.622242733378</v>
      </c>
    </row>
    <row r="150" spans="2:6" x14ac:dyDescent="0.25">
      <c r="B150" s="1">
        <v>123</v>
      </c>
      <c r="C150" s="9">
        <f t="shared" si="4"/>
        <v>644.12344054990604</v>
      </c>
      <c r="D150" s="9">
        <f t="shared" si="6"/>
        <v>372.79755746183218</v>
      </c>
      <c r="E150" s="9">
        <f t="shared" si="5"/>
        <v>100429.60298783384</v>
      </c>
      <c r="F150" s="9">
        <f>SUM($D$28:D150)</f>
        <v>21202.41980019521</v>
      </c>
    </row>
    <row r="151" spans="2:6" x14ac:dyDescent="0.25">
      <c r="B151" s="1">
        <v>124</v>
      </c>
      <c r="C151" s="9">
        <f t="shared" si="4"/>
        <v>644.12344054990604</v>
      </c>
      <c r="D151" s="9">
        <f t="shared" si="6"/>
        <v>376.61101120437627</v>
      </c>
      <c r="E151" s="9">
        <f t="shared" si="5"/>
        <v>101450.33743958814</v>
      </c>
      <c r="F151" s="9">
        <f>SUM($D$28:D151)</f>
        <v>21579.030811399585</v>
      </c>
    </row>
    <row r="152" spans="2:6" x14ac:dyDescent="0.25">
      <c r="B152" s="1">
        <v>125</v>
      </c>
      <c r="C152" s="9">
        <f t="shared" si="4"/>
        <v>644.12344054990604</v>
      </c>
      <c r="D152" s="9">
        <f t="shared" si="6"/>
        <v>380.4387653984549</v>
      </c>
      <c r="E152" s="9">
        <f t="shared" si="5"/>
        <v>102474.89964553651</v>
      </c>
      <c r="F152" s="9">
        <f>SUM($D$28:D152)</f>
        <v>21959.469576798041</v>
      </c>
    </row>
    <row r="153" spans="2:6" x14ac:dyDescent="0.25">
      <c r="B153" s="1">
        <v>126</v>
      </c>
      <c r="C153" s="9">
        <f t="shared" si="4"/>
        <v>644.12344054990604</v>
      </c>
      <c r="D153" s="9">
        <f t="shared" si="6"/>
        <v>384.28087367076108</v>
      </c>
      <c r="E153" s="9">
        <f t="shared" si="5"/>
        <v>103503.30395975719</v>
      </c>
      <c r="F153" s="9">
        <f>SUM($D$28:D153)</f>
        <v>22343.7504504688</v>
      </c>
    </row>
    <row r="154" spans="2:6" x14ac:dyDescent="0.25">
      <c r="B154" s="1">
        <v>127</v>
      </c>
      <c r="C154" s="9">
        <f t="shared" si="4"/>
        <v>644.12344054990604</v>
      </c>
      <c r="D154" s="9">
        <f t="shared" si="6"/>
        <v>388.13738984908866</v>
      </c>
      <c r="E154" s="9">
        <f t="shared" si="5"/>
        <v>104535.56479015619</v>
      </c>
      <c r="F154" s="9">
        <f>SUM($D$28:D154)</f>
        <v>22731.88784031789</v>
      </c>
    </row>
    <row r="155" spans="2:6" x14ac:dyDescent="0.25">
      <c r="B155" s="1">
        <v>128</v>
      </c>
      <c r="C155" s="9">
        <f t="shared" si="4"/>
        <v>644.12344054990604</v>
      </c>
      <c r="D155" s="9">
        <f t="shared" si="6"/>
        <v>392.00836796308477</v>
      </c>
      <c r="E155" s="9">
        <f t="shared" si="5"/>
        <v>105571.69659866919</v>
      </c>
      <c r="F155" s="9">
        <f>SUM($D$28:D155)</f>
        <v>23123.896208280974</v>
      </c>
    </row>
    <row r="156" spans="2:6" x14ac:dyDescent="0.25">
      <c r="B156" s="1">
        <v>129</v>
      </c>
      <c r="C156" s="9">
        <f t="shared" si="4"/>
        <v>644.12344054990604</v>
      </c>
      <c r="D156" s="9">
        <f t="shared" si="6"/>
        <v>395.89386224500856</v>
      </c>
      <c r="E156" s="9">
        <f t="shared" si="5"/>
        <v>106611.71390146411</v>
      </c>
      <c r="F156" s="9">
        <f>SUM($D$28:D156)</f>
        <v>23519.790070525982</v>
      </c>
    </row>
    <row r="157" spans="2:6" x14ac:dyDescent="0.25">
      <c r="B157" s="1">
        <v>130</v>
      </c>
      <c r="C157" s="9">
        <f t="shared" ref="C157:C220" si="7">PMT($C$17/12,$C$18*12,,-$C$20)</f>
        <v>644.12344054990604</v>
      </c>
      <c r="D157" s="9">
        <f t="shared" si="6"/>
        <v>399.79392713048946</v>
      </c>
      <c r="E157" s="9">
        <f t="shared" si="5"/>
        <v>107655.63126914452</v>
      </c>
      <c r="F157" s="9">
        <f>SUM($D$28:D157)</f>
        <v>23919.583997656471</v>
      </c>
    </row>
    <row r="158" spans="2:6" x14ac:dyDescent="0.25">
      <c r="B158" s="1">
        <v>131</v>
      </c>
      <c r="C158" s="9">
        <f t="shared" si="7"/>
        <v>644.12344054990604</v>
      </c>
      <c r="D158" s="9">
        <f t="shared" si="6"/>
        <v>403.70861725929092</v>
      </c>
      <c r="E158" s="9">
        <f t="shared" ref="E158:E221" si="8">E157+C158+D158</f>
        <v>108703.46332695373</v>
      </c>
      <c r="F158" s="9">
        <f>SUM($D$28:D158)</f>
        <v>24323.292614915761</v>
      </c>
    </row>
    <row r="159" spans="2:6" x14ac:dyDescent="0.25">
      <c r="B159" s="1">
        <v>132</v>
      </c>
      <c r="C159" s="9">
        <f t="shared" si="7"/>
        <v>644.12344054990604</v>
      </c>
      <c r="D159" s="9">
        <f t="shared" si="6"/>
        <v>407.63798747607547</v>
      </c>
      <c r="E159" s="9">
        <f t="shared" si="8"/>
        <v>109755.22475497972</v>
      </c>
      <c r="F159" s="9">
        <f>SUM($D$28:D159)</f>
        <v>24730.930602391836</v>
      </c>
    </row>
    <row r="160" spans="2:6" x14ac:dyDescent="0.25">
      <c r="B160" s="1">
        <v>133</v>
      </c>
      <c r="C160" s="9">
        <f t="shared" si="7"/>
        <v>644.12344054990604</v>
      </c>
      <c r="D160" s="9">
        <f t="shared" si="6"/>
        <v>411.58209283117293</v>
      </c>
      <c r="E160" s="9">
        <f t="shared" si="8"/>
        <v>110810.9302883608</v>
      </c>
      <c r="F160" s="9">
        <f>SUM($D$28:D160)</f>
        <v>25142.512695223009</v>
      </c>
    </row>
    <row r="161" spans="2:6" x14ac:dyDescent="0.25">
      <c r="B161" s="1">
        <v>134</v>
      </c>
      <c r="C161" s="9">
        <f t="shared" si="7"/>
        <v>644.12344054990604</v>
      </c>
      <c r="D161" s="9">
        <f t="shared" si="6"/>
        <v>415.540988581352</v>
      </c>
      <c r="E161" s="9">
        <f t="shared" si="8"/>
        <v>111870.59471749207</v>
      </c>
      <c r="F161" s="9">
        <f>SUM($D$28:D161)</f>
        <v>25558.053683804363</v>
      </c>
    </row>
    <row r="162" spans="2:6" x14ac:dyDescent="0.25">
      <c r="B162" s="1">
        <v>135</v>
      </c>
      <c r="C162" s="9">
        <f t="shared" si="7"/>
        <v>644.12344054990604</v>
      </c>
      <c r="D162" s="9">
        <f t="shared" si="6"/>
        <v>419.51473019059421</v>
      </c>
      <c r="E162" s="9">
        <f t="shared" si="8"/>
        <v>112934.23288823258</v>
      </c>
      <c r="F162" s="9">
        <f>SUM($D$28:D162)</f>
        <v>25977.568413994955</v>
      </c>
    </row>
    <row r="163" spans="2:6" x14ac:dyDescent="0.25">
      <c r="B163" s="1">
        <v>136</v>
      </c>
      <c r="C163" s="9">
        <f t="shared" si="7"/>
        <v>644.12344054990604</v>
      </c>
      <c r="D163" s="9">
        <f t="shared" si="6"/>
        <v>423.503373330871</v>
      </c>
      <c r="E163" s="9">
        <f t="shared" si="8"/>
        <v>114001.85970211336</v>
      </c>
      <c r="F163" s="9">
        <f>SUM($D$28:D163)</f>
        <v>26401.071787325825</v>
      </c>
    </row>
    <row r="164" spans="2:6" x14ac:dyDescent="0.25">
      <c r="B164" s="1">
        <v>137</v>
      </c>
      <c r="C164" s="9">
        <f t="shared" si="7"/>
        <v>644.12344054990604</v>
      </c>
      <c r="D164" s="9">
        <f t="shared" si="6"/>
        <v>427.50697388292383</v>
      </c>
      <c r="E164" s="9">
        <f t="shared" si="8"/>
        <v>115073.49011654619</v>
      </c>
      <c r="F164" s="9">
        <f>SUM($D$28:D164)</f>
        <v>26828.578761208748</v>
      </c>
    </row>
    <row r="165" spans="2:6" x14ac:dyDescent="0.25">
      <c r="B165" s="1">
        <v>138</v>
      </c>
      <c r="C165" s="9">
        <f t="shared" si="7"/>
        <v>644.12344054990604</v>
      </c>
      <c r="D165" s="9">
        <f t="shared" si="6"/>
        <v>431.52558793704713</v>
      </c>
      <c r="E165" s="9">
        <f t="shared" si="8"/>
        <v>116149.13914503316</v>
      </c>
      <c r="F165" s="9">
        <f>SUM($D$28:D165)</f>
        <v>27260.104349145797</v>
      </c>
    </row>
    <row r="166" spans="2:6" x14ac:dyDescent="0.25">
      <c r="B166" s="1">
        <v>139</v>
      </c>
      <c r="C166" s="9">
        <f t="shared" si="7"/>
        <v>644.12344054990604</v>
      </c>
      <c r="D166" s="9">
        <f t="shared" ref="D166:D229" si="9">IPMT($C$17/12,B166,$C$18*12,,$C$20)</f>
        <v>435.55927179387317</v>
      </c>
      <c r="E166" s="9">
        <f t="shared" si="8"/>
        <v>117228.82185737694</v>
      </c>
      <c r="F166" s="9">
        <f>SUM($D$28:D166)</f>
        <v>27695.663620939671</v>
      </c>
    </row>
    <row r="167" spans="2:6" x14ac:dyDescent="0.25">
      <c r="B167" s="1">
        <v>140</v>
      </c>
      <c r="C167" s="9">
        <f t="shared" si="7"/>
        <v>644.12344054990604</v>
      </c>
      <c r="D167" s="9">
        <f t="shared" si="9"/>
        <v>439.60808196516234</v>
      </c>
      <c r="E167" s="9">
        <f t="shared" si="8"/>
        <v>118312.55337989202</v>
      </c>
      <c r="F167" s="9">
        <f>SUM($D$28:D167)</f>
        <v>28135.271702904833</v>
      </c>
    </row>
    <row r="168" spans="2:6" x14ac:dyDescent="0.25">
      <c r="B168" s="1">
        <v>141</v>
      </c>
      <c r="C168" s="9">
        <f t="shared" si="7"/>
        <v>644.12344054990604</v>
      </c>
      <c r="D168" s="9">
        <f t="shared" si="9"/>
        <v>443.67207517459389</v>
      </c>
      <c r="E168" s="9">
        <f t="shared" si="8"/>
        <v>119400.34889561652</v>
      </c>
      <c r="F168" s="9">
        <f>SUM($D$28:D168)</f>
        <v>28578.943778079425</v>
      </c>
    </row>
    <row r="169" spans="2:6" x14ac:dyDescent="0.25">
      <c r="B169" s="1">
        <v>142</v>
      </c>
      <c r="C169" s="9">
        <f t="shared" si="7"/>
        <v>644.12344054990604</v>
      </c>
      <c r="D169" s="9">
        <f t="shared" si="9"/>
        <v>447.75130835856072</v>
      </c>
      <c r="E169" s="9">
        <f t="shared" si="8"/>
        <v>120492.223644525</v>
      </c>
      <c r="F169" s="9">
        <f>SUM($D$28:D169)</f>
        <v>29026.695086437987</v>
      </c>
    </row>
    <row r="170" spans="2:6" x14ac:dyDescent="0.25">
      <c r="B170" s="1">
        <v>143</v>
      </c>
      <c r="C170" s="9">
        <f t="shared" si="7"/>
        <v>644.12344054990604</v>
      </c>
      <c r="D170" s="9">
        <f t="shared" si="9"/>
        <v>451.8458386669675</v>
      </c>
      <c r="E170" s="9">
        <f t="shared" si="8"/>
        <v>121588.19292374188</v>
      </c>
      <c r="F170" s="9">
        <f>SUM($D$28:D170)</f>
        <v>29478.540925104953</v>
      </c>
    </row>
    <row r="171" spans="2:6" x14ac:dyDescent="0.25">
      <c r="B171" s="1">
        <v>144</v>
      </c>
      <c r="C171" s="9">
        <f t="shared" si="7"/>
        <v>644.12344054990604</v>
      </c>
      <c r="D171" s="9">
        <f t="shared" si="9"/>
        <v>455.95572346403077</v>
      </c>
      <c r="E171" s="9">
        <f t="shared" si="8"/>
        <v>122688.27208775583</v>
      </c>
      <c r="F171" s="9">
        <f>SUM($D$28:D171)</f>
        <v>29934.496648568984</v>
      </c>
    </row>
    <row r="172" spans="2:6" x14ac:dyDescent="0.25">
      <c r="B172" s="1">
        <v>145</v>
      </c>
      <c r="C172" s="9">
        <f t="shared" si="7"/>
        <v>644.12344054990604</v>
      </c>
      <c r="D172" s="9">
        <f t="shared" si="9"/>
        <v>460.081020329083</v>
      </c>
      <c r="E172" s="9">
        <f t="shared" si="8"/>
        <v>123792.47654863483</v>
      </c>
      <c r="F172" s="9">
        <f>SUM($D$28:D172)</f>
        <v>30394.577668898066</v>
      </c>
    </row>
    <row r="173" spans="2:6" x14ac:dyDescent="0.25">
      <c r="B173" s="1">
        <v>146</v>
      </c>
      <c r="C173" s="9">
        <f t="shared" si="7"/>
        <v>644.12344054990604</v>
      </c>
      <c r="D173" s="9">
        <f t="shared" si="9"/>
        <v>464.22178705737917</v>
      </c>
      <c r="E173" s="9">
        <f t="shared" si="8"/>
        <v>124900.82177624213</v>
      </c>
      <c r="F173" s="9">
        <f>SUM($D$28:D173)</f>
        <v>30858.799455955446</v>
      </c>
    </row>
    <row r="174" spans="2:6" x14ac:dyDescent="0.25">
      <c r="B174" s="1">
        <v>147</v>
      </c>
      <c r="C174" s="9">
        <f t="shared" si="7"/>
        <v>644.12344054990604</v>
      </c>
      <c r="D174" s="9">
        <f t="shared" si="9"/>
        <v>468.3780816609065</v>
      </c>
      <c r="E174" s="9">
        <f t="shared" si="8"/>
        <v>126013.32329845295</v>
      </c>
      <c r="F174" s="9">
        <f>SUM($D$28:D174)</f>
        <v>31327.177537616353</v>
      </c>
    </row>
    <row r="175" spans="2:6" x14ac:dyDescent="0.25">
      <c r="B175" s="1">
        <v>148</v>
      </c>
      <c r="C175" s="9">
        <f t="shared" si="7"/>
        <v>644.12344054990604</v>
      </c>
      <c r="D175" s="9">
        <f t="shared" si="9"/>
        <v>472.54996236919703</v>
      </c>
      <c r="E175" s="9">
        <f t="shared" si="8"/>
        <v>127129.99670137206</v>
      </c>
      <c r="F175" s="9">
        <f>SUM($D$28:D175)</f>
        <v>31799.727499985551</v>
      </c>
    </row>
    <row r="176" spans="2:6" x14ac:dyDescent="0.25">
      <c r="B176" s="1">
        <v>149</v>
      </c>
      <c r="C176" s="9">
        <f t="shared" si="7"/>
        <v>644.12344054990604</v>
      </c>
      <c r="D176" s="9">
        <f t="shared" si="9"/>
        <v>476.73748763014368</v>
      </c>
      <c r="E176" s="9">
        <f t="shared" si="8"/>
        <v>128250.85762955212</v>
      </c>
      <c r="F176" s="9">
        <f>SUM($D$28:D176)</f>
        <v>32276.464987615695</v>
      </c>
    </row>
    <row r="177" spans="2:6" x14ac:dyDescent="0.25">
      <c r="B177" s="1">
        <v>150</v>
      </c>
      <c r="C177" s="9">
        <f t="shared" si="7"/>
        <v>644.12344054990604</v>
      </c>
      <c r="D177" s="9">
        <f t="shared" si="9"/>
        <v>480.94071611081898</v>
      </c>
      <c r="E177" s="9">
        <f t="shared" si="8"/>
        <v>129375.92178621286</v>
      </c>
      <c r="F177" s="9">
        <f>SUM($D$28:D177)</f>
        <v>32757.405703726512</v>
      </c>
    </row>
    <row r="178" spans="2:6" x14ac:dyDescent="0.25">
      <c r="B178" s="1">
        <v>151</v>
      </c>
      <c r="C178" s="9">
        <f t="shared" si="7"/>
        <v>644.12344054990604</v>
      </c>
      <c r="D178" s="9">
        <f t="shared" si="9"/>
        <v>485.15970669829659</v>
      </c>
      <c r="E178" s="9">
        <f t="shared" si="8"/>
        <v>130505.20493346106</v>
      </c>
      <c r="F178" s="9">
        <f>SUM($D$28:D178)</f>
        <v>33242.56541042481</v>
      </c>
    </row>
    <row r="179" spans="2:6" x14ac:dyDescent="0.25">
      <c r="B179" s="1">
        <v>152</v>
      </c>
      <c r="C179" s="9">
        <f t="shared" si="7"/>
        <v>644.12344054990604</v>
      </c>
      <c r="D179" s="9">
        <f t="shared" si="9"/>
        <v>489.39451850047737</v>
      </c>
      <c r="E179" s="9">
        <f t="shared" si="8"/>
        <v>131638.72289251146</v>
      </c>
      <c r="F179" s="9">
        <f>SUM($D$28:D179)</f>
        <v>33731.959928925287</v>
      </c>
    </row>
    <row r="180" spans="2:6" x14ac:dyDescent="0.25">
      <c r="B180" s="1">
        <v>153</v>
      </c>
      <c r="C180" s="9">
        <f t="shared" si="7"/>
        <v>644.12344054990604</v>
      </c>
      <c r="D180" s="9">
        <f t="shared" si="9"/>
        <v>493.64521084691631</v>
      </c>
      <c r="E180" s="9">
        <f t="shared" si="8"/>
        <v>132776.49154390828</v>
      </c>
      <c r="F180" s="9">
        <f>SUM($D$28:D180)</f>
        <v>34225.605139772204</v>
      </c>
    </row>
    <row r="181" spans="2:6" x14ac:dyDescent="0.25">
      <c r="B181" s="1">
        <v>154</v>
      </c>
      <c r="C181" s="9">
        <f t="shared" si="7"/>
        <v>644.12344054990604</v>
      </c>
      <c r="D181" s="9">
        <f t="shared" si="9"/>
        <v>497.91184328965443</v>
      </c>
      <c r="E181" s="9">
        <f t="shared" si="8"/>
        <v>133918.52682774785</v>
      </c>
      <c r="F181" s="9">
        <f>SUM($D$28:D181)</f>
        <v>34723.516983061862</v>
      </c>
    </row>
    <row r="182" spans="2:6" x14ac:dyDescent="0.25">
      <c r="B182" s="1">
        <v>155</v>
      </c>
      <c r="C182" s="9">
        <f t="shared" si="7"/>
        <v>644.12344054990604</v>
      </c>
      <c r="D182" s="9">
        <f t="shared" si="9"/>
        <v>502.19447560405274</v>
      </c>
      <c r="E182" s="9">
        <f t="shared" si="8"/>
        <v>135064.84474390181</v>
      </c>
      <c r="F182" s="9">
        <f>SUM($D$28:D182)</f>
        <v>35225.711458665915</v>
      </c>
    </row>
    <row r="183" spans="2:6" x14ac:dyDescent="0.25">
      <c r="B183" s="1">
        <v>156</v>
      </c>
      <c r="C183" s="9">
        <f t="shared" si="7"/>
        <v>644.12344054990604</v>
      </c>
      <c r="D183" s="9">
        <f t="shared" si="9"/>
        <v>506.49316778962998</v>
      </c>
      <c r="E183" s="9">
        <f t="shared" si="8"/>
        <v>136215.46135224134</v>
      </c>
      <c r="F183" s="9">
        <f>SUM($D$28:D183)</f>
        <v>35732.204626455547</v>
      </c>
    </row>
    <row r="184" spans="2:6" x14ac:dyDescent="0.25">
      <c r="B184" s="1">
        <v>157</v>
      </c>
      <c r="C184" s="9">
        <f t="shared" si="7"/>
        <v>644.12344054990604</v>
      </c>
      <c r="D184" s="9">
        <f t="shared" si="9"/>
        <v>510.80798007090328</v>
      </c>
      <c r="E184" s="9">
        <f t="shared" si="8"/>
        <v>137370.39277286216</v>
      </c>
      <c r="F184" s="9">
        <f>SUM($D$28:D184)</f>
        <v>36243.012606526449</v>
      </c>
    </row>
    <row r="185" spans="2:6" x14ac:dyDescent="0.25">
      <c r="B185" s="1">
        <v>158</v>
      </c>
      <c r="C185" s="9">
        <f t="shared" si="7"/>
        <v>644.12344054990604</v>
      </c>
      <c r="D185" s="9">
        <f t="shared" si="9"/>
        <v>515.13897289823137</v>
      </c>
      <c r="E185" s="9">
        <f t="shared" si="8"/>
        <v>138529.65518631029</v>
      </c>
      <c r="F185" s="9">
        <f>SUM($D$28:D185)</f>
        <v>36758.151579424681</v>
      </c>
    </row>
    <row r="186" spans="2:6" x14ac:dyDescent="0.25">
      <c r="B186" s="1">
        <v>159</v>
      </c>
      <c r="C186" s="9">
        <f t="shared" si="7"/>
        <v>644.12344054990604</v>
      </c>
      <c r="D186" s="9">
        <f t="shared" si="9"/>
        <v>519.48620694866179</v>
      </c>
      <c r="E186" s="9">
        <f t="shared" si="8"/>
        <v>139693.26483380888</v>
      </c>
      <c r="F186" s="9">
        <f>SUM($D$28:D186)</f>
        <v>37277.637786373343</v>
      </c>
    </row>
    <row r="187" spans="2:6" x14ac:dyDescent="0.25">
      <c r="B187" s="1">
        <v>160</v>
      </c>
      <c r="C187" s="9">
        <f t="shared" si="7"/>
        <v>644.12344054990604</v>
      </c>
      <c r="D187" s="9">
        <f t="shared" si="9"/>
        <v>523.8497431267815</v>
      </c>
      <c r="E187" s="9">
        <f t="shared" si="8"/>
        <v>140861.23801748556</v>
      </c>
      <c r="F187" s="9">
        <f>SUM($D$28:D187)</f>
        <v>37801.487529500126</v>
      </c>
    </row>
    <row r="188" spans="2:6" x14ac:dyDescent="0.25">
      <c r="B188" s="1">
        <v>161</v>
      </c>
      <c r="C188" s="9">
        <f t="shared" si="7"/>
        <v>644.12344054990604</v>
      </c>
      <c r="D188" s="9">
        <f t="shared" si="9"/>
        <v>528.22964256556907</v>
      </c>
      <c r="E188" s="9">
        <f t="shared" si="8"/>
        <v>142033.59110060104</v>
      </c>
      <c r="F188" s="9">
        <f>SUM($D$28:D188)</f>
        <v>38329.717172065692</v>
      </c>
    </row>
    <row r="189" spans="2:6" x14ac:dyDescent="0.25">
      <c r="B189" s="1">
        <v>162</v>
      </c>
      <c r="C189" s="9">
        <f t="shared" si="7"/>
        <v>644.12344054990604</v>
      </c>
      <c r="D189" s="9">
        <f t="shared" si="9"/>
        <v>532.62596662725218</v>
      </c>
      <c r="E189" s="9">
        <f t="shared" si="8"/>
        <v>143210.34050777819</v>
      </c>
      <c r="F189" s="9">
        <f>SUM($D$28:D189)</f>
        <v>38862.343138692944</v>
      </c>
    </row>
    <row r="190" spans="2:6" x14ac:dyDescent="0.25">
      <c r="B190" s="1">
        <v>163</v>
      </c>
      <c r="C190" s="9">
        <f t="shared" si="7"/>
        <v>644.12344054990604</v>
      </c>
      <c r="D190" s="9">
        <f t="shared" si="9"/>
        <v>537.03877690416653</v>
      </c>
      <c r="E190" s="9">
        <f t="shared" si="8"/>
        <v>144391.50272523228</v>
      </c>
      <c r="F190" s="9">
        <f>SUM($D$28:D190)</f>
        <v>39399.381915597114</v>
      </c>
    </row>
    <row r="191" spans="2:6" x14ac:dyDescent="0.25">
      <c r="B191" s="1">
        <v>164</v>
      </c>
      <c r="C191" s="9">
        <f t="shared" si="7"/>
        <v>644.12344054990604</v>
      </c>
      <c r="D191" s="9">
        <f t="shared" si="9"/>
        <v>541.46813521961928</v>
      </c>
      <c r="E191" s="9">
        <f t="shared" si="8"/>
        <v>145577.09430100181</v>
      </c>
      <c r="F191" s="9">
        <f>SUM($D$28:D191)</f>
        <v>39940.850050816734</v>
      </c>
    </row>
    <row r="192" spans="2:6" x14ac:dyDescent="0.25">
      <c r="B192" s="1">
        <v>165</v>
      </c>
      <c r="C192" s="9">
        <f t="shared" si="7"/>
        <v>644.12344054990604</v>
      </c>
      <c r="D192" s="9">
        <f t="shared" si="9"/>
        <v>545.9141036287549</v>
      </c>
      <c r="E192" s="9">
        <f t="shared" si="8"/>
        <v>146767.13184518047</v>
      </c>
      <c r="F192" s="9">
        <f>SUM($D$28:D192)</f>
        <v>40486.764154445489</v>
      </c>
    </row>
    <row r="193" spans="2:6" x14ac:dyDescent="0.25">
      <c r="B193" s="1">
        <v>166</v>
      </c>
      <c r="C193" s="9">
        <f t="shared" si="7"/>
        <v>644.12344054990604</v>
      </c>
      <c r="D193" s="9">
        <f t="shared" si="9"/>
        <v>550.37674441942488</v>
      </c>
      <c r="E193" s="9">
        <f t="shared" si="8"/>
        <v>147961.63203014981</v>
      </c>
      <c r="F193" s="9">
        <f>SUM($D$28:D193)</f>
        <v>41037.140898864913</v>
      </c>
    </row>
    <row r="194" spans="2:6" x14ac:dyDescent="0.25">
      <c r="B194" s="1">
        <v>167</v>
      </c>
      <c r="C194" s="9">
        <f t="shared" si="7"/>
        <v>644.12344054990604</v>
      </c>
      <c r="D194" s="9">
        <f t="shared" si="9"/>
        <v>554.85612011305989</v>
      </c>
      <c r="E194" s="9">
        <f t="shared" si="8"/>
        <v>149160.61159081277</v>
      </c>
      <c r="F194" s="9">
        <f>SUM($D$28:D194)</f>
        <v>41591.997018977971</v>
      </c>
    </row>
    <row r="195" spans="2:6" x14ac:dyDescent="0.25">
      <c r="B195" s="1">
        <v>168</v>
      </c>
      <c r="C195" s="9">
        <f t="shared" si="7"/>
        <v>644.12344054990604</v>
      </c>
      <c r="D195" s="9">
        <f t="shared" si="9"/>
        <v>559.35229346554604</v>
      </c>
      <c r="E195" s="9">
        <f t="shared" si="8"/>
        <v>150364.08732482823</v>
      </c>
      <c r="F195" s="9">
        <f>SUM($D$28:D195)</f>
        <v>42151.349312443519</v>
      </c>
    </row>
    <row r="196" spans="2:6" x14ac:dyDescent="0.25">
      <c r="B196" s="1">
        <v>169</v>
      </c>
      <c r="C196" s="9">
        <f t="shared" si="7"/>
        <v>644.12344054990604</v>
      </c>
      <c r="D196" s="9">
        <f t="shared" si="9"/>
        <v>563.86532746810394</v>
      </c>
      <c r="E196" s="9">
        <f t="shared" si="8"/>
        <v>151572.07609284626</v>
      </c>
      <c r="F196" s="9">
        <f>SUM($D$28:D196)</f>
        <v>42715.214639911625</v>
      </c>
    </row>
    <row r="197" spans="2:6" x14ac:dyDescent="0.25">
      <c r="B197" s="1">
        <v>170</v>
      </c>
      <c r="C197" s="9">
        <f t="shared" si="7"/>
        <v>644.12344054990604</v>
      </c>
      <c r="D197" s="9">
        <f t="shared" si="9"/>
        <v>568.39528534817157</v>
      </c>
      <c r="E197" s="9">
        <f t="shared" si="8"/>
        <v>152784.59481874434</v>
      </c>
      <c r="F197" s="9">
        <f>SUM($D$28:D197)</f>
        <v>43283.6099252598</v>
      </c>
    </row>
    <row r="198" spans="2:6" x14ac:dyDescent="0.25">
      <c r="B198" s="1">
        <v>171</v>
      </c>
      <c r="C198" s="9">
        <f t="shared" si="7"/>
        <v>644.12344054990604</v>
      </c>
      <c r="D198" s="9">
        <f t="shared" si="9"/>
        <v>572.94223057028933</v>
      </c>
      <c r="E198" s="9">
        <f t="shared" si="8"/>
        <v>154001.66048986453</v>
      </c>
      <c r="F198" s="9">
        <f>SUM($D$28:D198)</f>
        <v>43856.55215583009</v>
      </c>
    </row>
    <row r="199" spans="2:6" x14ac:dyDescent="0.25">
      <c r="B199" s="1">
        <v>172</v>
      </c>
      <c r="C199" s="9">
        <f t="shared" si="7"/>
        <v>644.12344054990604</v>
      </c>
      <c r="D199" s="9">
        <f t="shared" si="9"/>
        <v>577.50622683699009</v>
      </c>
      <c r="E199" s="9">
        <f t="shared" si="8"/>
        <v>155223.29015725144</v>
      </c>
      <c r="F199" s="9">
        <f>SUM($D$28:D199)</f>
        <v>44434.058382667077</v>
      </c>
    </row>
    <row r="200" spans="2:6" x14ac:dyDescent="0.25">
      <c r="B200" s="1">
        <v>173</v>
      </c>
      <c r="C200" s="9">
        <f t="shared" si="7"/>
        <v>644.12344054990604</v>
      </c>
      <c r="D200" s="9">
        <f t="shared" si="9"/>
        <v>582.08733808969077</v>
      </c>
      <c r="E200" s="9">
        <f t="shared" si="8"/>
        <v>156449.50093589103</v>
      </c>
      <c r="F200" s="9">
        <f>SUM($D$28:D200)</f>
        <v>45016.145720756766</v>
      </c>
    </row>
    <row r="201" spans="2:6" x14ac:dyDescent="0.25">
      <c r="B201" s="1">
        <v>174</v>
      </c>
      <c r="C201" s="9">
        <f t="shared" si="7"/>
        <v>644.12344054990604</v>
      </c>
      <c r="D201" s="9">
        <f t="shared" si="9"/>
        <v>586.68562850958949</v>
      </c>
      <c r="E201" s="9">
        <f t="shared" si="8"/>
        <v>157680.31000495053</v>
      </c>
      <c r="F201" s="9">
        <f>SUM($D$28:D201)</f>
        <v>45602.831349266358</v>
      </c>
    </row>
    <row r="202" spans="2:6" x14ac:dyDescent="0.25">
      <c r="B202" s="1">
        <v>175</v>
      </c>
      <c r="C202" s="9">
        <f t="shared" si="7"/>
        <v>644.12344054990604</v>
      </c>
      <c r="D202" s="9">
        <f t="shared" si="9"/>
        <v>591.30116251856259</v>
      </c>
      <c r="E202" s="9">
        <f t="shared" si="8"/>
        <v>158915.734608019</v>
      </c>
      <c r="F202" s="9">
        <f>SUM($D$28:D202)</f>
        <v>46194.132511784919</v>
      </c>
    </row>
    <row r="203" spans="2:6" x14ac:dyDescent="0.25">
      <c r="B203" s="1">
        <v>176</v>
      </c>
      <c r="C203" s="9">
        <f t="shared" si="7"/>
        <v>644.12344054990604</v>
      </c>
      <c r="D203" s="9">
        <f t="shared" si="9"/>
        <v>595.93400478006924</v>
      </c>
      <c r="E203" s="9">
        <f t="shared" si="8"/>
        <v>160155.792053349</v>
      </c>
      <c r="F203" s="9">
        <f>SUM($D$28:D203)</f>
        <v>46790.066516564992</v>
      </c>
    </row>
    <row r="204" spans="2:6" x14ac:dyDescent="0.25">
      <c r="B204" s="1">
        <v>177</v>
      </c>
      <c r="C204" s="9">
        <f t="shared" si="7"/>
        <v>644.12344054990604</v>
      </c>
      <c r="D204" s="9">
        <f t="shared" si="9"/>
        <v>600.58422020005662</v>
      </c>
      <c r="E204" s="9">
        <f t="shared" si="8"/>
        <v>161400.49971409896</v>
      </c>
      <c r="F204" s="9">
        <f>SUM($D$28:D204)</f>
        <v>47390.650736765048</v>
      </c>
    </row>
    <row r="205" spans="2:6" x14ac:dyDescent="0.25">
      <c r="B205" s="1">
        <v>178</v>
      </c>
      <c r="C205" s="9">
        <f t="shared" si="7"/>
        <v>644.12344054990604</v>
      </c>
      <c r="D205" s="9">
        <f t="shared" si="9"/>
        <v>605.25187392786904</v>
      </c>
      <c r="E205" s="9">
        <f t="shared" si="8"/>
        <v>162649.87502857673</v>
      </c>
      <c r="F205" s="9">
        <f>SUM($D$28:D205)</f>
        <v>47995.902610692916</v>
      </c>
    </row>
    <row r="206" spans="2:6" x14ac:dyDescent="0.25">
      <c r="B206" s="1">
        <v>179</v>
      </c>
      <c r="C206" s="9">
        <f t="shared" si="7"/>
        <v>644.12344054990604</v>
      </c>
      <c r="D206" s="9">
        <f t="shared" si="9"/>
        <v>609.93703135716066</v>
      </c>
      <c r="E206" s="9">
        <f t="shared" si="8"/>
        <v>163903.93550048381</v>
      </c>
      <c r="F206" s="9">
        <f>SUM($D$28:D206)</f>
        <v>48605.839642050079</v>
      </c>
    </row>
    <row r="207" spans="2:6" x14ac:dyDescent="0.25">
      <c r="B207" s="1">
        <v>180</v>
      </c>
      <c r="C207" s="9">
        <f t="shared" si="7"/>
        <v>644.12344054990604</v>
      </c>
      <c r="D207" s="9">
        <f t="shared" si="9"/>
        <v>614.63975812681224</v>
      </c>
      <c r="E207" s="9">
        <f t="shared" si="8"/>
        <v>165162.69869916054</v>
      </c>
      <c r="F207" s="9">
        <f>SUM($D$28:D207)</f>
        <v>49220.47940017689</v>
      </c>
    </row>
    <row r="208" spans="2:6" x14ac:dyDescent="0.25">
      <c r="B208" s="1">
        <v>181</v>
      </c>
      <c r="C208" s="9">
        <f t="shared" si="7"/>
        <v>644.12344054990604</v>
      </c>
      <c r="D208" s="9">
        <f t="shared" si="9"/>
        <v>619.36012012184995</v>
      </c>
      <c r="E208" s="9">
        <f t="shared" si="8"/>
        <v>166426.18225983231</v>
      </c>
      <c r="F208" s="9">
        <f>SUM($D$28:D208)</f>
        <v>49839.839520298738</v>
      </c>
    </row>
    <row r="209" spans="2:6" x14ac:dyDescent="0.25">
      <c r="B209" s="1">
        <v>182</v>
      </c>
      <c r="C209" s="9">
        <f t="shared" si="7"/>
        <v>644.12344054990604</v>
      </c>
      <c r="D209" s="9">
        <f t="shared" si="9"/>
        <v>624.09818347436908</v>
      </c>
      <c r="E209" s="9">
        <f t="shared" si="8"/>
        <v>167694.40388385658</v>
      </c>
      <c r="F209" s="9">
        <f>SUM($D$28:D209)</f>
        <v>50463.93770377311</v>
      </c>
    </row>
    <row r="210" spans="2:6" x14ac:dyDescent="0.25">
      <c r="B210" s="1">
        <v>183</v>
      </c>
      <c r="C210" s="9">
        <f t="shared" si="7"/>
        <v>644.12344054990604</v>
      </c>
      <c r="D210" s="9">
        <f t="shared" si="9"/>
        <v>628.85401456446004</v>
      </c>
      <c r="E210" s="9">
        <f t="shared" si="8"/>
        <v>168967.38133897094</v>
      </c>
      <c r="F210" s="9">
        <f>SUM($D$28:D210)</f>
        <v>51092.791718337568</v>
      </c>
    </row>
    <row r="211" spans="2:6" x14ac:dyDescent="0.25">
      <c r="B211" s="1">
        <v>184</v>
      </c>
      <c r="C211" s="9">
        <f t="shared" si="7"/>
        <v>644.12344054990604</v>
      </c>
      <c r="D211" s="9">
        <f t="shared" si="9"/>
        <v>633.62768002113887</v>
      </c>
      <c r="E211" s="9">
        <f t="shared" si="8"/>
        <v>170245.13245954199</v>
      </c>
      <c r="F211" s="9">
        <f>SUM($D$28:D211)</f>
        <v>51726.41939835871</v>
      </c>
    </row>
    <row r="212" spans="2:6" x14ac:dyDescent="0.25">
      <c r="B212" s="1">
        <v>185</v>
      </c>
      <c r="C212" s="9">
        <f t="shared" si="7"/>
        <v>644.12344054990604</v>
      </c>
      <c r="D212" s="9">
        <f t="shared" si="9"/>
        <v>638.41924672328037</v>
      </c>
      <c r="E212" s="9">
        <f t="shared" si="8"/>
        <v>171527.67514681519</v>
      </c>
      <c r="F212" s="9">
        <f>SUM($D$28:D212)</f>
        <v>52364.838645081989</v>
      </c>
    </row>
    <row r="213" spans="2:6" x14ac:dyDescent="0.25">
      <c r="B213" s="1">
        <v>186</v>
      </c>
      <c r="C213" s="9">
        <f t="shared" si="7"/>
        <v>644.12344054990604</v>
      </c>
      <c r="D213" s="9">
        <f t="shared" si="9"/>
        <v>643.22878180055477</v>
      </c>
      <c r="E213" s="9">
        <f t="shared" si="8"/>
        <v>172815.02736916565</v>
      </c>
      <c r="F213" s="9">
        <f>SUM($D$28:D213)</f>
        <v>53008.067426882546</v>
      </c>
    </row>
    <row r="214" spans="2:6" x14ac:dyDescent="0.25">
      <c r="B214" s="1">
        <v>187</v>
      </c>
      <c r="C214" s="9">
        <f t="shared" si="7"/>
        <v>644.12344054990604</v>
      </c>
      <c r="D214" s="9">
        <f t="shared" si="9"/>
        <v>648.05635263436898</v>
      </c>
      <c r="E214" s="9">
        <f t="shared" si="8"/>
        <v>174107.20716234992</v>
      </c>
      <c r="F214" s="9">
        <f>SUM($D$28:D214)</f>
        <v>53656.123779516915</v>
      </c>
    </row>
    <row r="215" spans="2:6" x14ac:dyDescent="0.25">
      <c r="B215" s="1">
        <v>188</v>
      </c>
      <c r="C215" s="9">
        <f t="shared" si="7"/>
        <v>644.12344054990604</v>
      </c>
      <c r="D215" s="9">
        <f t="shared" si="9"/>
        <v>652.90202685881002</v>
      </c>
      <c r="E215" s="9">
        <f t="shared" si="8"/>
        <v>175404.23262975866</v>
      </c>
      <c r="F215" s="9">
        <f>SUM($D$28:D215)</f>
        <v>54309.025806375721</v>
      </c>
    </row>
    <row r="216" spans="2:6" x14ac:dyDescent="0.25">
      <c r="B216" s="1">
        <v>189</v>
      </c>
      <c r="C216" s="9">
        <f t="shared" si="7"/>
        <v>644.12344054990604</v>
      </c>
      <c r="D216" s="9">
        <f t="shared" si="9"/>
        <v>657.76587236159276</v>
      </c>
      <c r="E216" s="9">
        <f t="shared" si="8"/>
        <v>176706.12194267017</v>
      </c>
      <c r="F216" s="9">
        <f>SUM($D$28:D216)</f>
        <v>54966.791678737311</v>
      </c>
    </row>
    <row r="217" spans="2:6" x14ac:dyDescent="0.25">
      <c r="B217" s="1">
        <v>190</v>
      </c>
      <c r="C217" s="9">
        <f t="shared" si="7"/>
        <v>644.12344054990604</v>
      </c>
      <c r="D217" s="9">
        <f t="shared" si="9"/>
        <v>662.64795728501088</v>
      </c>
      <c r="E217" s="9">
        <f t="shared" si="8"/>
        <v>178012.89334050511</v>
      </c>
      <c r="F217" s="9">
        <f>SUM($D$28:D217)</f>
        <v>55629.439636022318</v>
      </c>
    </row>
    <row r="218" spans="2:6" x14ac:dyDescent="0.25">
      <c r="B218" s="1">
        <v>191</v>
      </c>
      <c r="C218" s="9">
        <f t="shared" si="7"/>
        <v>644.12344054990604</v>
      </c>
      <c r="D218" s="9">
        <f t="shared" si="9"/>
        <v>667.54835002689174</v>
      </c>
      <c r="E218" s="9">
        <f t="shared" si="8"/>
        <v>179324.56513108191</v>
      </c>
      <c r="F218" s="9">
        <f>SUM($D$28:D218)</f>
        <v>56296.987986049207</v>
      </c>
    </row>
    <row r="219" spans="2:6" x14ac:dyDescent="0.25">
      <c r="B219" s="1">
        <v>192</v>
      </c>
      <c r="C219" s="9">
        <f t="shared" si="7"/>
        <v>644.12344054990604</v>
      </c>
      <c r="D219" s="9">
        <f t="shared" si="9"/>
        <v>672.46711924155477</v>
      </c>
      <c r="E219" s="9">
        <f t="shared" si="8"/>
        <v>180641.15569087336</v>
      </c>
      <c r="F219" s="9">
        <f>SUM($D$28:D219)</f>
        <v>56969.455105290763</v>
      </c>
    </row>
    <row r="220" spans="2:6" x14ac:dyDescent="0.25">
      <c r="B220" s="1">
        <v>193</v>
      </c>
      <c r="C220" s="9">
        <f t="shared" si="7"/>
        <v>644.12344054990604</v>
      </c>
      <c r="D220" s="9">
        <f t="shared" si="9"/>
        <v>677.40433384077267</v>
      </c>
      <c r="E220" s="9">
        <f t="shared" si="8"/>
        <v>181962.68346526404</v>
      </c>
      <c r="F220" s="9">
        <f>SUM($D$28:D220)</f>
        <v>57646.859439131535</v>
      </c>
    </row>
    <row r="221" spans="2:6" x14ac:dyDescent="0.25">
      <c r="B221" s="1">
        <v>194</v>
      </c>
      <c r="C221" s="9">
        <f t="shared" ref="C221:C267" si="10">PMT($C$17/12,$C$18*12,,-$C$20)</f>
        <v>644.12344054990604</v>
      </c>
      <c r="D221" s="9">
        <f t="shared" si="9"/>
        <v>682.36006299473775</v>
      </c>
      <c r="E221" s="9">
        <f t="shared" si="8"/>
        <v>183289.16696880868</v>
      </c>
      <c r="F221" s="9">
        <f>SUM($D$28:D221)</f>
        <v>58329.219502126274</v>
      </c>
    </row>
    <row r="222" spans="2:6" x14ac:dyDescent="0.25">
      <c r="B222" s="1">
        <v>195</v>
      </c>
      <c r="C222" s="9">
        <f t="shared" si="10"/>
        <v>644.12344054990604</v>
      </c>
      <c r="D222" s="9">
        <f t="shared" si="9"/>
        <v>687.3343761330301</v>
      </c>
      <c r="E222" s="9">
        <f t="shared" ref="E222:E267" si="11">E221+C222+D222</f>
        <v>184620.62478549161</v>
      </c>
      <c r="F222" s="9">
        <f>SUM($D$28:D222)</f>
        <v>59016.553878259307</v>
      </c>
    </row>
    <row r="223" spans="2:6" x14ac:dyDescent="0.25">
      <c r="B223" s="1">
        <v>196</v>
      </c>
      <c r="C223" s="9">
        <f t="shared" si="10"/>
        <v>644.12344054990604</v>
      </c>
      <c r="D223" s="9">
        <f t="shared" si="9"/>
        <v>692.32734294559111</v>
      </c>
      <c r="E223" s="9">
        <f t="shared" si="11"/>
        <v>185957.07556898711</v>
      </c>
      <c r="F223" s="9">
        <f>SUM($D$28:D223)</f>
        <v>59708.881221204894</v>
      </c>
    </row>
    <row r="224" spans="2:6" x14ac:dyDescent="0.25">
      <c r="B224" s="1">
        <v>197</v>
      </c>
      <c r="C224" s="9">
        <f t="shared" si="10"/>
        <v>644.12344054990604</v>
      </c>
      <c r="D224" s="9">
        <f t="shared" si="9"/>
        <v>697.3390333836993</v>
      </c>
      <c r="E224" s="9">
        <f t="shared" si="11"/>
        <v>187298.53804292073</v>
      </c>
      <c r="F224" s="9">
        <f>SUM($D$28:D224)</f>
        <v>60406.220254588596</v>
      </c>
    </row>
    <row r="225" spans="2:6" x14ac:dyDescent="0.25">
      <c r="B225" s="1">
        <v>198</v>
      </c>
      <c r="C225" s="9">
        <f t="shared" si="10"/>
        <v>644.12344054990604</v>
      </c>
      <c r="D225" s="9">
        <f t="shared" si="9"/>
        <v>702.36951766095035</v>
      </c>
      <c r="E225" s="9">
        <f t="shared" si="11"/>
        <v>188645.0310011316</v>
      </c>
      <c r="F225" s="9">
        <f>SUM($D$28:D225)</f>
        <v>61108.589772249543</v>
      </c>
    </row>
    <row r="226" spans="2:6" x14ac:dyDescent="0.25">
      <c r="B226" s="1">
        <v>199</v>
      </c>
      <c r="C226" s="9">
        <f t="shared" si="10"/>
        <v>644.12344054990604</v>
      </c>
      <c r="D226" s="9">
        <f t="shared" si="9"/>
        <v>707.41886625424092</v>
      </c>
      <c r="E226" s="9">
        <f t="shared" si="11"/>
        <v>189996.57330793576</v>
      </c>
      <c r="F226" s="9">
        <f>SUM($D$28:D226)</f>
        <v>61816.008638503787</v>
      </c>
    </row>
    <row r="227" spans="2:6" x14ac:dyDescent="0.25">
      <c r="B227" s="1">
        <v>200</v>
      </c>
      <c r="C227" s="9">
        <f t="shared" si="10"/>
        <v>644.12344054990604</v>
      </c>
      <c r="D227" s="9">
        <f t="shared" si="9"/>
        <v>712.48714990475651</v>
      </c>
      <c r="E227" s="9">
        <f t="shared" si="11"/>
        <v>191353.18389839042</v>
      </c>
      <c r="F227" s="9">
        <f>SUM($D$28:D227)</f>
        <v>62528.495788408545</v>
      </c>
    </row>
    <row r="228" spans="2:6" x14ac:dyDescent="0.25">
      <c r="B228" s="1">
        <v>201</v>
      </c>
      <c r="C228" s="9">
        <f t="shared" si="10"/>
        <v>644.12344054990604</v>
      </c>
      <c r="D228" s="9">
        <f t="shared" si="9"/>
        <v>717.57443961896149</v>
      </c>
      <c r="E228" s="9">
        <f t="shared" si="11"/>
        <v>192714.8817785593</v>
      </c>
      <c r="F228" s="9">
        <f>SUM($D$28:D228)</f>
        <v>63246.070228027507</v>
      </c>
    </row>
    <row r="229" spans="2:6" x14ac:dyDescent="0.25">
      <c r="B229" s="1">
        <v>202</v>
      </c>
      <c r="C229" s="9">
        <f t="shared" si="10"/>
        <v>644.12344054990604</v>
      </c>
      <c r="D229" s="9">
        <f t="shared" si="9"/>
        <v>722.68080666959486</v>
      </c>
      <c r="E229" s="9">
        <f t="shared" si="11"/>
        <v>194081.68602577879</v>
      </c>
      <c r="F229" s="9">
        <f>SUM($D$28:D229)</f>
        <v>63968.751034697103</v>
      </c>
    </row>
    <row r="230" spans="2:6" x14ac:dyDescent="0.25">
      <c r="B230" s="1">
        <v>203</v>
      </c>
      <c r="C230" s="9">
        <f t="shared" si="10"/>
        <v>644.12344054990604</v>
      </c>
      <c r="D230" s="9">
        <f t="shared" ref="D230:D267" si="12">IPMT($C$17/12,B230,$C$18*12,,$C$20)</f>
        <v>727.80632259666788</v>
      </c>
      <c r="E230" s="9">
        <f t="shared" si="11"/>
        <v>195453.61578892538</v>
      </c>
      <c r="F230" s="9">
        <f>SUM($D$28:D230)</f>
        <v>64696.557357293772</v>
      </c>
    </row>
    <row r="231" spans="2:6" x14ac:dyDescent="0.25">
      <c r="B231" s="1">
        <v>204</v>
      </c>
      <c r="C231" s="9">
        <f t="shared" si="10"/>
        <v>644.12344054990604</v>
      </c>
      <c r="D231" s="9">
        <f t="shared" si="12"/>
        <v>732.95105920846754</v>
      </c>
      <c r="E231" s="9">
        <f t="shared" si="11"/>
        <v>196830.69028868375</v>
      </c>
      <c r="F231" s="9">
        <f>SUM($D$28:D231)</f>
        <v>65429.508416502242</v>
      </c>
    </row>
    <row r="232" spans="2:6" x14ac:dyDescent="0.25">
      <c r="B232" s="1">
        <v>205</v>
      </c>
      <c r="C232" s="9">
        <f t="shared" si="10"/>
        <v>644.12344054990604</v>
      </c>
      <c r="D232" s="9">
        <f t="shared" si="12"/>
        <v>738.1150885825615</v>
      </c>
      <c r="E232" s="9">
        <f t="shared" si="11"/>
        <v>198212.92881781622</v>
      </c>
      <c r="F232" s="9">
        <f>SUM($D$28:D232)</f>
        <v>66167.623505084804</v>
      </c>
    </row>
    <row r="233" spans="2:6" x14ac:dyDescent="0.25">
      <c r="B233" s="1">
        <v>206</v>
      </c>
      <c r="C233" s="9">
        <f t="shared" si="10"/>
        <v>644.12344054990604</v>
      </c>
      <c r="D233" s="9">
        <f t="shared" si="12"/>
        <v>743.29848306680822</v>
      </c>
      <c r="E233" s="9">
        <f t="shared" si="11"/>
        <v>199600.35074143295</v>
      </c>
      <c r="F233" s="9">
        <f>SUM($D$28:D233)</f>
        <v>66910.921988151618</v>
      </c>
    </row>
    <row r="234" spans="2:6" x14ac:dyDescent="0.25">
      <c r="B234" s="1">
        <v>207</v>
      </c>
      <c r="C234" s="9">
        <f t="shared" si="10"/>
        <v>644.12344054990604</v>
      </c>
      <c r="D234" s="9">
        <f t="shared" si="12"/>
        <v>748.50131528037093</v>
      </c>
      <c r="E234" s="9">
        <f t="shared" si="11"/>
        <v>200992.97549726322</v>
      </c>
      <c r="F234" s="9">
        <f>SUM($D$28:D234)</f>
        <v>67659.423303431991</v>
      </c>
    </row>
    <row r="235" spans="2:6" x14ac:dyDescent="0.25">
      <c r="B235" s="1">
        <v>208</v>
      </c>
      <c r="C235" s="9">
        <f t="shared" si="10"/>
        <v>644.12344054990604</v>
      </c>
      <c r="D235" s="9">
        <f t="shared" si="12"/>
        <v>753.72365811473446</v>
      </c>
      <c r="E235" s="9">
        <f t="shared" si="11"/>
        <v>202390.82259592786</v>
      </c>
      <c r="F235" s="9">
        <f>SUM($D$28:D235)</f>
        <v>68413.146961546721</v>
      </c>
    </row>
    <row r="236" spans="2:6" x14ac:dyDescent="0.25">
      <c r="B236" s="1">
        <v>209</v>
      </c>
      <c r="C236" s="9">
        <f t="shared" si="10"/>
        <v>644.12344054990604</v>
      </c>
      <c r="D236" s="9">
        <f t="shared" si="12"/>
        <v>758.9655847347268</v>
      </c>
      <c r="E236" s="9">
        <f t="shared" si="11"/>
        <v>203793.91162121249</v>
      </c>
      <c r="F236" s="9">
        <f>SUM($D$28:D236)</f>
        <v>69172.112546281453</v>
      </c>
    </row>
    <row r="237" spans="2:6" x14ac:dyDescent="0.25">
      <c r="B237" s="1">
        <v>210</v>
      </c>
      <c r="C237" s="9">
        <f t="shared" si="10"/>
        <v>644.12344054990604</v>
      </c>
      <c r="D237" s="9">
        <f t="shared" si="12"/>
        <v>764.22716857954424</v>
      </c>
      <c r="E237" s="9">
        <f t="shared" si="11"/>
        <v>205202.26223034196</v>
      </c>
      <c r="F237" s="9">
        <f>SUM($D$28:D237)</f>
        <v>69936.339714860995</v>
      </c>
    </row>
    <row r="238" spans="2:6" x14ac:dyDescent="0.25">
      <c r="B238" s="1">
        <v>211</v>
      </c>
      <c r="C238" s="9">
        <f t="shared" si="10"/>
        <v>644.12344054990604</v>
      </c>
      <c r="D238" s="9">
        <f t="shared" si="12"/>
        <v>769.50848336377976</v>
      </c>
      <c r="E238" s="9">
        <f t="shared" si="11"/>
        <v>206615.89415425566</v>
      </c>
      <c r="F238" s="9">
        <f>SUM($D$28:D238)</f>
        <v>70705.848198224776</v>
      </c>
    </row>
    <row r="239" spans="2:6" x14ac:dyDescent="0.25">
      <c r="B239" s="1">
        <v>212</v>
      </c>
      <c r="C239" s="9">
        <f t="shared" si="10"/>
        <v>644.12344054990604</v>
      </c>
      <c r="D239" s="9">
        <f t="shared" si="12"/>
        <v>774.80960307845601</v>
      </c>
      <c r="E239" s="9">
        <f t="shared" si="11"/>
        <v>208034.82719788403</v>
      </c>
      <c r="F239" s="9">
        <f>SUM($D$28:D239)</f>
        <v>71480.657801303227</v>
      </c>
    </row>
    <row r="240" spans="2:6" x14ac:dyDescent="0.25">
      <c r="B240" s="1">
        <v>213</v>
      </c>
      <c r="C240" s="9">
        <f t="shared" si="10"/>
        <v>644.12344054990604</v>
      </c>
      <c r="D240" s="9">
        <f t="shared" si="12"/>
        <v>780.13060199206234</v>
      </c>
      <c r="E240" s="9">
        <f t="shared" si="11"/>
        <v>209459.08124042602</v>
      </c>
      <c r="F240" s="9">
        <f>SUM($D$28:D240)</f>
        <v>72260.788403295286</v>
      </c>
    </row>
    <row r="241" spans="2:6" x14ac:dyDescent="0.25">
      <c r="B241" s="1">
        <v>214</v>
      </c>
      <c r="C241" s="9">
        <f t="shared" si="10"/>
        <v>644.12344054990604</v>
      </c>
      <c r="D241" s="9">
        <f t="shared" si="12"/>
        <v>785.47155465159483</v>
      </c>
      <c r="E241" s="9">
        <f t="shared" si="11"/>
        <v>210888.67623562753</v>
      </c>
      <c r="F241" s="9">
        <f>SUM($D$28:D241)</f>
        <v>73046.259957946881</v>
      </c>
    </row>
    <row r="242" spans="2:6" x14ac:dyDescent="0.25">
      <c r="B242" s="1">
        <v>215</v>
      </c>
      <c r="C242" s="9">
        <f t="shared" si="10"/>
        <v>644.12344054990604</v>
      </c>
      <c r="D242" s="9">
        <f t="shared" si="12"/>
        <v>790.83253588360037</v>
      </c>
      <c r="E242" s="9">
        <f t="shared" si="11"/>
        <v>212323.63221206103</v>
      </c>
      <c r="F242" s="9">
        <f>SUM($D$28:D242)</f>
        <v>73837.092493830482</v>
      </c>
    </row>
    <row r="243" spans="2:6" x14ac:dyDescent="0.25">
      <c r="B243" s="1">
        <v>216</v>
      </c>
      <c r="C243" s="9">
        <f t="shared" si="10"/>
        <v>644.12344054990604</v>
      </c>
      <c r="D243" s="9">
        <f t="shared" si="12"/>
        <v>796.21362079522601</v>
      </c>
      <c r="E243" s="9">
        <f t="shared" si="11"/>
        <v>213763.96927340617</v>
      </c>
      <c r="F243" s="9">
        <f>SUM($D$28:D243)</f>
        <v>74633.30611462571</v>
      </c>
    </row>
    <row r="244" spans="2:6" x14ac:dyDescent="0.25">
      <c r="B244" s="1">
        <v>217</v>
      </c>
      <c r="C244" s="9">
        <f t="shared" si="10"/>
        <v>644.12344054990604</v>
      </c>
      <c r="D244" s="9">
        <f t="shared" si="12"/>
        <v>801.6148847752703</v>
      </c>
      <c r="E244" s="9">
        <f t="shared" si="11"/>
        <v>215209.70759873136</v>
      </c>
      <c r="F244" s="9">
        <f>SUM($D$28:D244)</f>
        <v>75434.920999400987</v>
      </c>
    </row>
    <row r="245" spans="2:6" x14ac:dyDescent="0.25">
      <c r="B245" s="1">
        <v>218</v>
      </c>
      <c r="C245" s="9">
        <f t="shared" si="10"/>
        <v>644.12344054990604</v>
      </c>
      <c r="D245" s="9">
        <f t="shared" si="12"/>
        <v>807.0364034952396</v>
      </c>
      <c r="E245" s="9">
        <f t="shared" si="11"/>
        <v>216660.86744277651</v>
      </c>
      <c r="F245" s="9">
        <f>SUM($D$28:D245)</f>
        <v>76241.957402896223</v>
      </c>
    </row>
    <row r="246" spans="2:6" x14ac:dyDescent="0.25">
      <c r="B246" s="1">
        <v>219</v>
      </c>
      <c r="C246" s="9">
        <f t="shared" si="10"/>
        <v>644.12344054990604</v>
      </c>
      <c r="D246" s="9">
        <f t="shared" si="12"/>
        <v>812.47825291040897</v>
      </c>
      <c r="E246" s="9">
        <f t="shared" si="11"/>
        <v>218117.46913623682</v>
      </c>
      <c r="F246" s="9">
        <f>SUM($D$28:D246)</f>
        <v>77054.435655806636</v>
      </c>
    </row>
    <row r="247" spans="2:6" x14ac:dyDescent="0.25">
      <c r="B247" s="1">
        <v>220</v>
      </c>
      <c r="C247" s="9">
        <f t="shared" si="10"/>
        <v>644.12344054990604</v>
      </c>
      <c r="D247" s="9">
        <f t="shared" si="12"/>
        <v>817.94050926088505</v>
      </c>
      <c r="E247" s="9">
        <f t="shared" si="11"/>
        <v>219579.53308604762</v>
      </c>
      <c r="F247" s="9">
        <f>SUM($D$28:D247)</f>
        <v>77872.376165067515</v>
      </c>
    </row>
    <row r="248" spans="2:6" x14ac:dyDescent="0.25">
      <c r="B248" s="1">
        <v>221</v>
      </c>
      <c r="C248" s="9">
        <f t="shared" si="10"/>
        <v>644.12344054990604</v>
      </c>
      <c r="D248" s="9">
        <f t="shared" si="12"/>
        <v>823.42324907267562</v>
      </c>
      <c r="E248" s="9">
        <f t="shared" si="11"/>
        <v>221047.07977567022</v>
      </c>
      <c r="F248" s="9">
        <f>SUM($D$28:D248)</f>
        <v>78695.799414140187</v>
      </c>
    </row>
    <row r="249" spans="2:6" x14ac:dyDescent="0.25">
      <c r="B249" s="1">
        <v>222</v>
      </c>
      <c r="C249" s="9">
        <f t="shared" si="10"/>
        <v>644.12344054990604</v>
      </c>
      <c r="D249" s="9">
        <f t="shared" si="12"/>
        <v>828.92654915876028</v>
      </c>
      <c r="E249" s="9">
        <f t="shared" si="11"/>
        <v>222520.12976537889</v>
      </c>
      <c r="F249" s="9">
        <f>SUM($D$28:D249)</f>
        <v>79524.725963298944</v>
      </c>
    </row>
    <row r="250" spans="2:6" x14ac:dyDescent="0.25">
      <c r="B250" s="1">
        <v>223</v>
      </c>
      <c r="C250" s="9">
        <f t="shared" si="10"/>
        <v>644.12344054990604</v>
      </c>
      <c r="D250" s="9">
        <f t="shared" si="12"/>
        <v>834.45048662016779</v>
      </c>
      <c r="E250" s="9">
        <f t="shared" si="11"/>
        <v>223998.70369254897</v>
      </c>
      <c r="F250" s="9">
        <f>SUM($D$28:D250)</f>
        <v>80359.176449919119</v>
      </c>
    </row>
    <row r="251" spans="2:6" x14ac:dyDescent="0.25">
      <c r="B251" s="1">
        <v>224</v>
      </c>
      <c r="C251" s="9">
        <f t="shared" si="10"/>
        <v>644.12344054990604</v>
      </c>
      <c r="D251" s="9">
        <f t="shared" si="12"/>
        <v>839.9951388470555</v>
      </c>
      <c r="E251" s="9">
        <f t="shared" si="11"/>
        <v>225482.82227194594</v>
      </c>
      <c r="F251" s="9">
        <f>SUM($D$28:D251)</f>
        <v>81199.17158876617</v>
      </c>
    </row>
    <row r="252" spans="2:6" x14ac:dyDescent="0.25">
      <c r="B252" s="1">
        <v>225</v>
      </c>
      <c r="C252" s="9">
        <f t="shared" si="10"/>
        <v>644.12344054990604</v>
      </c>
      <c r="D252" s="9">
        <f t="shared" si="12"/>
        <v>845.56058351979425</v>
      </c>
      <c r="E252" s="9">
        <f t="shared" si="11"/>
        <v>226972.50629601566</v>
      </c>
      <c r="F252" s="9">
        <f>SUM($D$28:D252)</f>
        <v>82044.732172285963</v>
      </c>
    </row>
    <row r="253" spans="2:6" x14ac:dyDescent="0.25">
      <c r="B253" s="1">
        <v>226</v>
      </c>
      <c r="C253" s="9">
        <f t="shared" si="10"/>
        <v>644.12344054990604</v>
      </c>
      <c r="D253" s="9">
        <f t="shared" si="12"/>
        <v>851.14689861005559</v>
      </c>
      <c r="E253" s="9">
        <f t="shared" si="11"/>
        <v>228467.77663517563</v>
      </c>
      <c r="F253" s="9">
        <f>SUM($D$28:D253)</f>
        <v>82895.879070896015</v>
      </c>
    </row>
    <row r="254" spans="2:6" x14ac:dyDescent="0.25">
      <c r="B254" s="1">
        <v>227</v>
      </c>
      <c r="C254" s="9">
        <f t="shared" si="10"/>
        <v>644.12344054990604</v>
      </c>
      <c r="D254" s="9">
        <f t="shared" si="12"/>
        <v>856.75416238190542</v>
      </c>
      <c r="E254" s="9">
        <f t="shared" si="11"/>
        <v>229968.65423810744</v>
      </c>
      <c r="F254" s="9">
        <f>SUM($D$28:D254)</f>
        <v>83752.633233277928</v>
      </c>
    </row>
    <row r="255" spans="2:6" x14ac:dyDescent="0.25">
      <c r="B255" s="1">
        <v>228</v>
      </c>
      <c r="C255" s="9">
        <f t="shared" si="10"/>
        <v>644.12344054990604</v>
      </c>
      <c r="D255" s="9">
        <f t="shared" si="12"/>
        <v>862.38245339289972</v>
      </c>
      <c r="E255" s="9">
        <f t="shared" si="11"/>
        <v>231475.16013205025</v>
      </c>
      <c r="F255" s="9">
        <f>SUM($D$28:D255)</f>
        <v>84615.015686670828</v>
      </c>
    </row>
    <row r="256" spans="2:6" x14ac:dyDescent="0.25">
      <c r="B256" s="1">
        <v>229</v>
      </c>
      <c r="C256" s="9">
        <f t="shared" si="10"/>
        <v>644.12344054990604</v>
      </c>
      <c r="D256" s="9">
        <f t="shared" si="12"/>
        <v>868.03185049518527</v>
      </c>
      <c r="E256" s="9">
        <f t="shared" si="11"/>
        <v>232987.31542309534</v>
      </c>
      <c r="F256" s="9">
        <f>SUM($D$28:D256)</f>
        <v>85483.047537166014</v>
      </c>
    </row>
    <row r="257" spans="2:6" x14ac:dyDescent="0.25">
      <c r="B257" s="1">
        <v>230</v>
      </c>
      <c r="C257" s="9">
        <f t="shared" si="10"/>
        <v>644.12344054990604</v>
      </c>
      <c r="D257" s="9">
        <f t="shared" si="12"/>
        <v>873.70243283660432</v>
      </c>
      <c r="E257" s="9">
        <f t="shared" si="11"/>
        <v>234505.14129648186</v>
      </c>
      <c r="F257" s="9">
        <f>SUM($D$28:D257)</f>
        <v>86356.749970002624</v>
      </c>
    </row>
    <row r="258" spans="2:6" x14ac:dyDescent="0.25">
      <c r="B258" s="1">
        <v>231</v>
      </c>
      <c r="C258" s="9">
        <f t="shared" si="10"/>
        <v>644.12344054990604</v>
      </c>
      <c r="D258" s="9">
        <f t="shared" si="12"/>
        <v>879.39427986180374</v>
      </c>
      <c r="E258" s="9">
        <f t="shared" si="11"/>
        <v>236028.65901689357</v>
      </c>
      <c r="F258" s="9">
        <f>SUM($D$28:D258)</f>
        <v>87236.144249864432</v>
      </c>
    </row>
    <row r="259" spans="2:6" x14ac:dyDescent="0.25">
      <c r="B259" s="1">
        <v>232</v>
      </c>
      <c r="C259" s="9">
        <f t="shared" si="10"/>
        <v>644.12344054990604</v>
      </c>
      <c r="D259" s="9">
        <f t="shared" si="12"/>
        <v>885.10747131334767</v>
      </c>
      <c r="E259" s="9">
        <f t="shared" si="11"/>
        <v>237557.88992875683</v>
      </c>
      <c r="F259" s="9">
        <f>SUM($D$28:D259)</f>
        <v>88121.251721177774</v>
      </c>
    </row>
    <row r="260" spans="2:6" x14ac:dyDescent="0.25">
      <c r="B260" s="1">
        <v>233</v>
      </c>
      <c r="C260" s="9">
        <f t="shared" si="10"/>
        <v>644.12344054990604</v>
      </c>
      <c r="D260" s="9">
        <f t="shared" si="12"/>
        <v>890.84208723283484</v>
      </c>
      <c r="E260" s="9">
        <f t="shared" si="11"/>
        <v>239092.85545653958</v>
      </c>
      <c r="F260" s="9">
        <f>SUM($D$28:D260)</f>
        <v>89012.093808410602</v>
      </c>
    </row>
    <row r="261" spans="2:6" x14ac:dyDescent="0.25">
      <c r="B261" s="1">
        <v>234</v>
      </c>
      <c r="C261" s="9">
        <f t="shared" si="10"/>
        <v>644.12344054990604</v>
      </c>
      <c r="D261" s="9">
        <f t="shared" si="12"/>
        <v>896.59820796202007</v>
      </c>
      <c r="E261" s="9">
        <f t="shared" si="11"/>
        <v>240633.57710505152</v>
      </c>
      <c r="F261" s="9">
        <f>SUM($D$28:D261)</f>
        <v>89908.692016372617</v>
      </c>
    </row>
    <row r="262" spans="2:6" x14ac:dyDescent="0.25">
      <c r="B262" s="1">
        <v>235</v>
      </c>
      <c r="C262" s="9">
        <f t="shared" si="10"/>
        <v>644.12344054990604</v>
      </c>
      <c r="D262" s="9">
        <f t="shared" si="12"/>
        <v>902.37591414393978</v>
      </c>
      <c r="E262" s="9">
        <f t="shared" si="11"/>
        <v>242180.07645974538</v>
      </c>
      <c r="F262" s="9">
        <f>SUM($D$28:D262)</f>
        <v>90811.067930516554</v>
      </c>
    </row>
    <row r="263" spans="2:6" x14ac:dyDescent="0.25">
      <c r="B263" s="1">
        <v>236</v>
      </c>
      <c r="C263" s="9">
        <f t="shared" si="10"/>
        <v>644.12344054990604</v>
      </c>
      <c r="D263" s="9">
        <f t="shared" si="12"/>
        <v>908.17528672404171</v>
      </c>
      <c r="E263" s="9">
        <f t="shared" si="11"/>
        <v>243732.37518701932</v>
      </c>
      <c r="F263" s="9">
        <f>SUM($D$28:D263)</f>
        <v>91719.243217240597</v>
      </c>
    </row>
    <row r="264" spans="2:6" x14ac:dyDescent="0.25">
      <c r="B264" s="1">
        <v>237</v>
      </c>
      <c r="C264" s="9">
        <f t="shared" si="10"/>
        <v>644.12344054990604</v>
      </c>
      <c r="D264" s="9">
        <f t="shared" si="12"/>
        <v>913.99640695131905</v>
      </c>
      <c r="E264" s="9">
        <f t="shared" si="11"/>
        <v>245290.49503452054</v>
      </c>
      <c r="F264" s="9">
        <f>SUM($D$28:D264)</f>
        <v>92633.23962419192</v>
      </c>
    </row>
    <row r="265" spans="2:6" x14ac:dyDescent="0.25">
      <c r="B265" s="1">
        <v>238</v>
      </c>
      <c r="C265" s="9">
        <f t="shared" si="10"/>
        <v>644.12344054990604</v>
      </c>
      <c r="D265" s="9">
        <f t="shared" si="12"/>
        <v>919.83935637944865</v>
      </c>
      <c r="E265" s="9">
        <f t="shared" si="11"/>
        <v>246854.45783144989</v>
      </c>
      <c r="F265" s="9">
        <f>SUM($D$28:D265)</f>
        <v>93553.078980571372</v>
      </c>
    </row>
    <row r="266" spans="2:6" x14ac:dyDescent="0.25">
      <c r="B266" s="1">
        <v>239</v>
      </c>
      <c r="C266" s="9">
        <f t="shared" si="10"/>
        <v>644.12344054990604</v>
      </c>
      <c r="D266" s="9">
        <f t="shared" si="12"/>
        <v>925.70421686793372</v>
      </c>
      <c r="E266" s="9">
        <f t="shared" si="11"/>
        <v>248424.28548886775</v>
      </c>
      <c r="F266" s="9">
        <f>SUM($D$28:D266)</f>
        <v>94478.783197439305</v>
      </c>
    </row>
    <row r="267" spans="2:6" x14ac:dyDescent="0.25">
      <c r="B267" s="1">
        <v>240</v>
      </c>
      <c r="C267" s="9">
        <f t="shared" si="10"/>
        <v>644.12344054990604</v>
      </c>
      <c r="D267" s="9">
        <f t="shared" si="12"/>
        <v>931.59107058325071</v>
      </c>
      <c r="E267" s="9">
        <f t="shared" si="11"/>
        <v>250000.00000000093</v>
      </c>
      <c r="F267" s="9">
        <f>SUM($D$28:D267)</f>
        <v>95410.374268022555</v>
      </c>
    </row>
    <row r="268" spans="2:6" x14ac:dyDescent="0.25">
      <c r="B268" s="1"/>
      <c r="C268" s="9"/>
      <c r="D268" s="9"/>
      <c r="E268" s="9"/>
    </row>
    <row r="269" spans="2:6" x14ac:dyDescent="0.25">
      <c r="B269" s="1"/>
      <c r="C269" s="9"/>
      <c r="D269" s="9"/>
      <c r="E269" s="9"/>
    </row>
    <row r="270" spans="2:6" x14ac:dyDescent="0.25">
      <c r="B270" s="1"/>
      <c r="C270" s="9"/>
      <c r="D270" s="9"/>
      <c r="E270" s="9"/>
    </row>
    <row r="271" spans="2:6" x14ac:dyDescent="0.25">
      <c r="B271" s="1"/>
      <c r="C271" s="9"/>
      <c r="D271" s="9"/>
      <c r="E271" s="9"/>
    </row>
    <row r="272" spans="2:6" x14ac:dyDescent="0.25">
      <c r="B272" s="1"/>
      <c r="C272" s="9"/>
      <c r="D272" s="9"/>
      <c r="E272" s="9"/>
    </row>
    <row r="273" spans="2:5" x14ac:dyDescent="0.25">
      <c r="B273" s="1"/>
      <c r="C273" s="9"/>
      <c r="D273" s="9"/>
      <c r="E273" s="9"/>
    </row>
    <row r="274" spans="2:5" x14ac:dyDescent="0.25">
      <c r="B274" s="1"/>
      <c r="C274" s="9"/>
      <c r="D274" s="9"/>
      <c r="E274" s="9"/>
    </row>
    <row r="275" spans="2:5" x14ac:dyDescent="0.25">
      <c r="B275" s="1"/>
      <c r="C275" s="9"/>
      <c r="D275" s="9"/>
      <c r="E275" s="9"/>
    </row>
    <row r="276" spans="2:5" x14ac:dyDescent="0.25">
      <c r="B276" s="1"/>
      <c r="C276" s="9"/>
      <c r="D276" s="9"/>
      <c r="E276" s="9"/>
    </row>
    <row r="277" spans="2:5" x14ac:dyDescent="0.25">
      <c r="B277" s="1"/>
      <c r="C277" s="9"/>
      <c r="D277" s="9"/>
      <c r="E277" s="9"/>
    </row>
    <row r="278" spans="2:5" x14ac:dyDescent="0.25">
      <c r="B278" s="1"/>
      <c r="C278" s="9"/>
      <c r="D278" s="9"/>
      <c r="E278" s="9"/>
    </row>
    <row r="279" spans="2:5" x14ac:dyDescent="0.25">
      <c r="B279" s="1"/>
      <c r="C279" s="9"/>
      <c r="D279" s="9"/>
      <c r="E279" s="9"/>
    </row>
    <row r="280" spans="2:5" x14ac:dyDescent="0.25">
      <c r="B280" s="1"/>
      <c r="C280" s="9"/>
      <c r="D280" s="9"/>
      <c r="E280" s="9"/>
    </row>
    <row r="281" spans="2:5" x14ac:dyDescent="0.25">
      <c r="B281" s="1"/>
      <c r="C281" s="9"/>
      <c r="D281" s="9"/>
      <c r="E281" s="9"/>
    </row>
    <row r="282" spans="2:5" x14ac:dyDescent="0.25">
      <c r="B282" s="1"/>
      <c r="C282" s="9"/>
      <c r="D282" s="9"/>
      <c r="E282" s="9"/>
    </row>
    <row r="283" spans="2:5" x14ac:dyDescent="0.25">
      <c r="B283" s="1"/>
      <c r="C283" s="9"/>
      <c r="D283" s="9"/>
      <c r="E283" s="9"/>
    </row>
    <row r="284" spans="2:5" x14ac:dyDescent="0.25">
      <c r="B284" s="1"/>
      <c r="C284" s="9"/>
      <c r="D284" s="9"/>
      <c r="E284" s="9"/>
    </row>
    <row r="285" spans="2:5" x14ac:dyDescent="0.25">
      <c r="B285" s="1"/>
      <c r="C285" s="9"/>
      <c r="D285" s="9"/>
      <c r="E285" s="9"/>
    </row>
    <row r="286" spans="2:5" x14ac:dyDescent="0.25">
      <c r="B286" s="1"/>
      <c r="C286" s="9"/>
      <c r="D286" s="9"/>
      <c r="E286" s="9"/>
    </row>
    <row r="287" spans="2:5" x14ac:dyDescent="0.25">
      <c r="B287" s="1"/>
      <c r="C287" s="9"/>
      <c r="D287" s="9"/>
      <c r="E287" s="9"/>
    </row>
    <row r="288" spans="2:5" x14ac:dyDescent="0.25">
      <c r="B288" s="1"/>
      <c r="C288" s="9"/>
      <c r="D288" s="9"/>
      <c r="E288" s="9"/>
    </row>
    <row r="289" spans="2:5" x14ac:dyDescent="0.25">
      <c r="B289" s="1"/>
      <c r="C289" s="9"/>
      <c r="D289" s="9"/>
      <c r="E289" s="9"/>
    </row>
    <row r="290" spans="2:5" x14ac:dyDescent="0.25">
      <c r="B290" s="1"/>
      <c r="C290" s="9"/>
      <c r="D290" s="9"/>
      <c r="E290" s="9"/>
    </row>
    <row r="291" spans="2:5" x14ac:dyDescent="0.25">
      <c r="B291" s="1"/>
      <c r="C291" s="9"/>
      <c r="D291" s="9"/>
      <c r="E291" s="9"/>
    </row>
    <row r="292" spans="2:5" x14ac:dyDescent="0.25">
      <c r="B292" s="1"/>
      <c r="C292" s="9"/>
      <c r="D292" s="9"/>
      <c r="E292" s="9"/>
    </row>
    <row r="293" spans="2:5" x14ac:dyDescent="0.25">
      <c r="B293" s="1"/>
      <c r="C293" s="9"/>
      <c r="D293" s="9"/>
      <c r="E293" s="9"/>
    </row>
    <row r="294" spans="2:5" x14ac:dyDescent="0.25">
      <c r="B294" s="1"/>
      <c r="C294" s="9"/>
      <c r="D294" s="9"/>
      <c r="E294" s="9"/>
    </row>
    <row r="295" spans="2:5" x14ac:dyDescent="0.25">
      <c r="B295" s="1"/>
      <c r="C295" s="9"/>
      <c r="D295" s="9"/>
      <c r="E295" s="9"/>
    </row>
    <row r="296" spans="2:5" x14ac:dyDescent="0.25">
      <c r="B296" s="1"/>
      <c r="C296" s="9"/>
      <c r="D296" s="9"/>
      <c r="E296" s="9"/>
    </row>
    <row r="297" spans="2:5" x14ac:dyDescent="0.25">
      <c r="B297" s="1"/>
      <c r="C297" s="9"/>
      <c r="D297" s="9"/>
      <c r="E297" s="9"/>
    </row>
    <row r="298" spans="2:5" x14ac:dyDescent="0.25">
      <c r="B298" s="1"/>
      <c r="C298" s="9"/>
      <c r="D298" s="9"/>
      <c r="E298" s="9"/>
    </row>
    <row r="299" spans="2:5" x14ac:dyDescent="0.25">
      <c r="B299" s="1"/>
      <c r="C299" s="9"/>
      <c r="D299" s="9"/>
      <c r="E299" s="9"/>
    </row>
    <row r="300" spans="2:5" x14ac:dyDescent="0.25">
      <c r="B300" s="1"/>
      <c r="C300" s="9"/>
      <c r="D300" s="9"/>
      <c r="E300" s="9"/>
    </row>
    <row r="301" spans="2:5" x14ac:dyDescent="0.25">
      <c r="B301" s="1"/>
      <c r="C301" s="9"/>
      <c r="D301" s="9"/>
      <c r="E301" s="9"/>
    </row>
    <row r="302" spans="2:5" x14ac:dyDescent="0.25">
      <c r="B302" s="1"/>
      <c r="C302" s="9"/>
      <c r="D302" s="9"/>
      <c r="E302" s="9"/>
    </row>
    <row r="303" spans="2:5" x14ac:dyDescent="0.25">
      <c r="B303" s="1"/>
      <c r="C303" s="9"/>
      <c r="D303" s="9"/>
      <c r="E303" s="9"/>
    </row>
    <row r="304" spans="2:5" x14ac:dyDescent="0.25">
      <c r="B304" s="1"/>
      <c r="C304" s="9"/>
      <c r="D304" s="9"/>
      <c r="E304" s="9"/>
    </row>
    <row r="305" spans="2:5" x14ac:dyDescent="0.25">
      <c r="B305" s="1"/>
      <c r="C305" s="9"/>
      <c r="D305" s="9"/>
      <c r="E305" s="9"/>
    </row>
    <row r="306" spans="2:5" x14ac:dyDescent="0.25">
      <c r="B306" s="1"/>
      <c r="C306" s="9"/>
      <c r="D306" s="9"/>
      <c r="E306" s="9"/>
    </row>
    <row r="307" spans="2:5" x14ac:dyDescent="0.25">
      <c r="B307" s="1"/>
      <c r="C307" s="9"/>
      <c r="D307" s="9"/>
      <c r="E307" s="9"/>
    </row>
    <row r="308" spans="2:5" x14ac:dyDescent="0.25">
      <c r="B308" s="1"/>
      <c r="C308" s="9"/>
      <c r="D308" s="9"/>
      <c r="E308" s="9"/>
    </row>
    <row r="309" spans="2:5" x14ac:dyDescent="0.25">
      <c r="B309" s="1"/>
      <c r="C309" s="9"/>
      <c r="D309" s="9"/>
      <c r="E309" s="9"/>
    </row>
    <row r="310" spans="2:5" x14ac:dyDescent="0.25">
      <c r="B310" s="1"/>
      <c r="C310" s="9"/>
      <c r="D310" s="9"/>
      <c r="E310" s="9"/>
    </row>
    <row r="311" spans="2:5" x14ac:dyDescent="0.25">
      <c r="B311" s="1"/>
      <c r="C311" s="9"/>
      <c r="D311" s="9"/>
      <c r="E311" s="9"/>
    </row>
    <row r="312" spans="2:5" x14ac:dyDescent="0.25">
      <c r="B312" s="1"/>
      <c r="C312" s="9"/>
      <c r="D312" s="9"/>
      <c r="E312" s="9"/>
    </row>
    <row r="313" spans="2:5" x14ac:dyDescent="0.25">
      <c r="B313" s="1"/>
      <c r="C313" s="9"/>
      <c r="D313" s="9"/>
      <c r="E313" s="9"/>
    </row>
    <row r="314" spans="2:5" x14ac:dyDescent="0.25">
      <c r="B314" s="1"/>
      <c r="C314" s="9"/>
      <c r="D314" s="9"/>
      <c r="E314" s="9"/>
    </row>
    <row r="315" spans="2:5" x14ac:dyDescent="0.25">
      <c r="B315" s="1"/>
      <c r="C315" s="9"/>
      <c r="D315" s="9"/>
      <c r="E315" s="9"/>
    </row>
    <row r="316" spans="2:5" x14ac:dyDescent="0.25">
      <c r="B316" s="1"/>
      <c r="C316" s="9"/>
      <c r="D316" s="9"/>
      <c r="E316" s="9"/>
    </row>
    <row r="317" spans="2:5" x14ac:dyDescent="0.25">
      <c r="B317" s="1"/>
      <c r="C317" s="9"/>
      <c r="D317" s="9"/>
      <c r="E317" s="9"/>
    </row>
    <row r="318" spans="2:5" x14ac:dyDescent="0.25">
      <c r="B318" s="1"/>
      <c r="C318" s="9"/>
      <c r="D318" s="9"/>
      <c r="E318" s="9"/>
    </row>
    <row r="319" spans="2:5" x14ac:dyDescent="0.25">
      <c r="B319" s="1"/>
      <c r="C319" s="9"/>
      <c r="D319" s="9"/>
      <c r="E319" s="9"/>
    </row>
    <row r="320" spans="2:5" x14ac:dyDescent="0.25">
      <c r="B320" s="1"/>
      <c r="C320" s="9"/>
      <c r="D320" s="9"/>
      <c r="E320" s="9"/>
    </row>
    <row r="321" spans="2:5" x14ac:dyDescent="0.25">
      <c r="B321" s="1"/>
      <c r="C321" s="9"/>
      <c r="D321" s="9"/>
      <c r="E321" s="9"/>
    </row>
    <row r="322" spans="2:5" x14ac:dyDescent="0.25">
      <c r="B322" s="1"/>
      <c r="C322" s="9"/>
      <c r="D322" s="9"/>
      <c r="E322" s="9"/>
    </row>
    <row r="323" spans="2:5" x14ac:dyDescent="0.25">
      <c r="B323" s="1"/>
      <c r="C323" s="9"/>
      <c r="D323" s="9"/>
      <c r="E323" s="9"/>
    </row>
    <row r="324" spans="2:5" x14ac:dyDescent="0.25">
      <c r="B324" s="1"/>
      <c r="C324" s="9"/>
      <c r="D324" s="9"/>
      <c r="E324" s="9"/>
    </row>
    <row r="325" spans="2:5" x14ac:dyDescent="0.25">
      <c r="B325" s="1"/>
      <c r="C325" s="9"/>
      <c r="D325" s="9"/>
      <c r="E325" s="9"/>
    </row>
    <row r="326" spans="2:5" x14ac:dyDescent="0.25">
      <c r="B326" s="1"/>
      <c r="C326" s="9"/>
      <c r="D326" s="9"/>
      <c r="E326" s="9"/>
    </row>
    <row r="327" spans="2:5" x14ac:dyDescent="0.25">
      <c r="B327" s="1"/>
      <c r="C327" s="9"/>
      <c r="D327" s="9"/>
      <c r="E327" s="9"/>
    </row>
    <row r="328" spans="2:5" x14ac:dyDescent="0.25">
      <c r="B328" s="1"/>
      <c r="C328" s="9"/>
      <c r="D328" s="9"/>
      <c r="E328" s="9"/>
    </row>
    <row r="329" spans="2:5" x14ac:dyDescent="0.25">
      <c r="B329" s="1"/>
      <c r="C329" s="9"/>
      <c r="D329" s="9"/>
      <c r="E329" s="9"/>
    </row>
    <row r="330" spans="2:5" x14ac:dyDescent="0.25">
      <c r="B330" s="1"/>
      <c r="C330" s="9"/>
      <c r="D330" s="9"/>
      <c r="E330" s="9"/>
    </row>
    <row r="331" spans="2:5" x14ac:dyDescent="0.25">
      <c r="B331" s="1"/>
      <c r="C331" s="9"/>
      <c r="D331" s="9"/>
      <c r="E331" s="9"/>
    </row>
    <row r="332" spans="2:5" x14ac:dyDescent="0.25">
      <c r="B332" s="1"/>
      <c r="C332" s="9"/>
      <c r="D332" s="9"/>
      <c r="E332" s="9"/>
    </row>
    <row r="333" spans="2:5" x14ac:dyDescent="0.25">
      <c r="B333" s="1"/>
      <c r="C333" s="9"/>
      <c r="D333" s="9"/>
      <c r="E333" s="9"/>
    </row>
    <row r="334" spans="2:5" x14ac:dyDescent="0.25">
      <c r="B334" s="1"/>
      <c r="C334" s="9"/>
      <c r="D334" s="9"/>
      <c r="E334" s="9"/>
    </row>
    <row r="335" spans="2:5" x14ac:dyDescent="0.25">
      <c r="B335" s="1"/>
      <c r="C335" s="9"/>
      <c r="D335" s="9"/>
      <c r="E335" s="9"/>
    </row>
    <row r="336" spans="2:5" x14ac:dyDescent="0.25">
      <c r="B336" s="1"/>
      <c r="C336" s="9"/>
      <c r="D336" s="9"/>
      <c r="E336" s="9"/>
    </row>
    <row r="337" spans="2:5" x14ac:dyDescent="0.25">
      <c r="B337" s="1"/>
      <c r="C337" s="9"/>
      <c r="D337" s="9"/>
      <c r="E337" s="9"/>
    </row>
    <row r="338" spans="2:5" x14ac:dyDescent="0.25">
      <c r="B338" s="1"/>
      <c r="C338" s="9"/>
      <c r="D338" s="9"/>
      <c r="E338" s="9"/>
    </row>
    <row r="339" spans="2:5" x14ac:dyDescent="0.25">
      <c r="B339" s="1"/>
      <c r="C339" s="9"/>
      <c r="D339" s="9"/>
      <c r="E339" s="9"/>
    </row>
    <row r="340" spans="2:5" x14ac:dyDescent="0.25">
      <c r="B340" s="1"/>
      <c r="C340" s="9"/>
      <c r="D340" s="9"/>
      <c r="E340" s="9"/>
    </row>
    <row r="341" spans="2:5" x14ac:dyDescent="0.25">
      <c r="B341" s="1"/>
      <c r="C341" s="9"/>
      <c r="D341" s="9"/>
      <c r="E341" s="9"/>
    </row>
    <row r="342" spans="2:5" x14ac:dyDescent="0.25">
      <c r="B342" s="1"/>
      <c r="C342" s="9"/>
      <c r="D342" s="9"/>
      <c r="E342" s="9"/>
    </row>
    <row r="343" spans="2:5" x14ac:dyDescent="0.25">
      <c r="B343" s="1"/>
      <c r="C343" s="9"/>
      <c r="D343" s="9"/>
      <c r="E343" s="9"/>
    </row>
    <row r="344" spans="2:5" x14ac:dyDescent="0.25">
      <c r="B344" s="1"/>
      <c r="C344" s="9"/>
      <c r="D344" s="9"/>
      <c r="E344" s="9"/>
    </row>
    <row r="345" spans="2:5" x14ac:dyDescent="0.25">
      <c r="B345" s="1"/>
      <c r="C345" s="9"/>
      <c r="D345" s="9"/>
      <c r="E345" s="9"/>
    </row>
    <row r="346" spans="2:5" x14ac:dyDescent="0.25">
      <c r="B346" s="1"/>
      <c r="C346" s="9"/>
      <c r="D346" s="9"/>
      <c r="E346" s="9"/>
    </row>
    <row r="347" spans="2:5" x14ac:dyDescent="0.25">
      <c r="B347" s="1"/>
      <c r="C347" s="9"/>
      <c r="D347" s="9"/>
      <c r="E347" s="9"/>
    </row>
    <row r="348" spans="2:5" x14ac:dyDescent="0.25">
      <c r="B348" s="1"/>
      <c r="C348" s="9"/>
      <c r="D348" s="9"/>
      <c r="E348" s="9"/>
    </row>
    <row r="349" spans="2:5" x14ac:dyDescent="0.25">
      <c r="B349" s="1"/>
      <c r="C349" s="9"/>
      <c r="D349" s="9"/>
      <c r="E349" s="9"/>
    </row>
    <row r="350" spans="2:5" x14ac:dyDescent="0.25">
      <c r="B350" s="1"/>
      <c r="C350" s="9"/>
      <c r="D350" s="9"/>
      <c r="E350" s="9"/>
    </row>
    <row r="351" spans="2:5" x14ac:dyDescent="0.25">
      <c r="B351" s="1"/>
      <c r="C351" s="9"/>
      <c r="D351" s="9"/>
      <c r="E351" s="9"/>
    </row>
    <row r="352" spans="2:5" x14ac:dyDescent="0.25">
      <c r="B352" s="1"/>
      <c r="C352" s="9"/>
      <c r="D352" s="9"/>
      <c r="E352" s="9"/>
    </row>
    <row r="353" spans="2:5" x14ac:dyDescent="0.25">
      <c r="B353" s="1"/>
      <c r="C353" s="9"/>
      <c r="D353" s="9"/>
      <c r="E353" s="9"/>
    </row>
    <row r="354" spans="2:5" x14ac:dyDescent="0.25">
      <c r="B354" s="1"/>
      <c r="C354" s="9"/>
      <c r="D354" s="9"/>
      <c r="E354" s="9"/>
    </row>
    <row r="355" spans="2:5" x14ac:dyDescent="0.25">
      <c r="B355" s="1"/>
      <c r="C355" s="9"/>
      <c r="D355" s="9"/>
      <c r="E355" s="9"/>
    </row>
    <row r="356" spans="2:5" x14ac:dyDescent="0.25">
      <c r="B356" s="1"/>
      <c r="C356" s="9"/>
      <c r="D356" s="9"/>
      <c r="E356" s="9"/>
    </row>
    <row r="357" spans="2:5" x14ac:dyDescent="0.25">
      <c r="B357" s="1"/>
      <c r="C357" s="9"/>
      <c r="D357" s="9"/>
      <c r="E357" s="9"/>
    </row>
    <row r="358" spans="2:5" x14ac:dyDescent="0.25">
      <c r="B358" s="1"/>
      <c r="C358" s="9"/>
      <c r="D358" s="9"/>
      <c r="E358" s="9"/>
    </row>
    <row r="359" spans="2:5" x14ac:dyDescent="0.25">
      <c r="B359" s="1"/>
      <c r="C359" s="9"/>
      <c r="D359" s="9"/>
      <c r="E359" s="9"/>
    </row>
    <row r="360" spans="2:5" x14ac:dyDescent="0.25">
      <c r="B360" s="1"/>
      <c r="C360" s="9"/>
      <c r="D360" s="9"/>
      <c r="E360" s="9"/>
    </row>
    <row r="361" spans="2:5" x14ac:dyDescent="0.25">
      <c r="B361" s="1"/>
      <c r="C361" s="9"/>
      <c r="D361" s="9"/>
      <c r="E361" s="9"/>
    </row>
    <row r="362" spans="2:5" x14ac:dyDescent="0.25">
      <c r="B362" s="1"/>
      <c r="C362" s="9"/>
      <c r="D362" s="9"/>
      <c r="E362" s="9"/>
    </row>
    <row r="363" spans="2:5" x14ac:dyDescent="0.25">
      <c r="B363" s="1"/>
      <c r="C363" s="9"/>
      <c r="D363" s="9"/>
      <c r="E363" s="9"/>
    </row>
    <row r="364" spans="2:5" x14ac:dyDescent="0.25">
      <c r="B364" s="1"/>
      <c r="C364" s="9"/>
      <c r="D364" s="9"/>
      <c r="E364" s="9"/>
    </row>
    <row r="365" spans="2:5" x14ac:dyDescent="0.25">
      <c r="B365" s="1"/>
      <c r="C365" s="9"/>
      <c r="D365" s="9"/>
      <c r="E365" s="9"/>
    </row>
    <row r="366" spans="2:5" x14ac:dyDescent="0.25">
      <c r="B366" s="1"/>
      <c r="C366" s="9"/>
      <c r="D366" s="9"/>
      <c r="E366" s="9"/>
    </row>
    <row r="367" spans="2:5" x14ac:dyDescent="0.25">
      <c r="B367" s="1"/>
      <c r="C367" s="9"/>
      <c r="D367" s="9"/>
      <c r="E367" s="9"/>
    </row>
    <row r="368" spans="2:5" x14ac:dyDescent="0.25">
      <c r="B368" s="1"/>
      <c r="C368" s="9"/>
      <c r="D368" s="9"/>
      <c r="E368" s="9"/>
    </row>
    <row r="369" spans="2:5" x14ac:dyDescent="0.25">
      <c r="B369" s="1"/>
      <c r="C369" s="9"/>
      <c r="D369" s="9"/>
      <c r="E369" s="9"/>
    </row>
    <row r="370" spans="2:5" x14ac:dyDescent="0.25">
      <c r="B370" s="1"/>
      <c r="C370" s="9"/>
      <c r="D370" s="9"/>
      <c r="E370" s="9"/>
    </row>
    <row r="371" spans="2:5" x14ac:dyDescent="0.25">
      <c r="B371" s="1"/>
      <c r="C371" s="9"/>
      <c r="D371" s="9"/>
      <c r="E371" s="9"/>
    </row>
    <row r="372" spans="2:5" x14ac:dyDescent="0.25">
      <c r="B372" s="1"/>
      <c r="C372" s="9"/>
      <c r="D372" s="9"/>
      <c r="E372" s="9"/>
    </row>
    <row r="373" spans="2:5" x14ac:dyDescent="0.25">
      <c r="B373" s="1"/>
      <c r="C373" s="9"/>
      <c r="D373" s="9"/>
      <c r="E373" s="9"/>
    </row>
    <row r="374" spans="2:5" x14ac:dyDescent="0.25">
      <c r="B374" s="1"/>
      <c r="C374" s="9"/>
      <c r="D374" s="9"/>
      <c r="E374" s="9"/>
    </row>
    <row r="375" spans="2:5" x14ac:dyDescent="0.25">
      <c r="B375" s="1"/>
      <c r="C375" s="9"/>
      <c r="D375" s="9"/>
      <c r="E375" s="9"/>
    </row>
    <row r="376" spans="2:5" x14ac:dyDescent="0.25">
      <c r="B376" s="1"/>
      <c r="C376" s="9"/>
      <c r="D376" s="9"/>
      <c r="E376" s="9"/>
    </row>
    <row r="377" spans="2:5" x14ac:dyDescent="0.25">
      <c r="B377" s="1"/>
      <c r="C377" s="9"/>
      <c r="D377" s="9"/>
      <c r="E377" s="9"/>
    </row>
    <row r="378" spans="2:5" x14ac:dyDescent="0.25">
      <c r="B378" s="1"/>
      <c r="C378" s="9"/>
      <c r="D378" s="9"/>
      <c r="E378" s="9"/>
    </row>
    <row r="379" spans="2:5" x14ac:dyDescent="0.25">
      <c r="B379" s="1"/>
      <c r="C379" s="9"/>
      <c r="D379" s="9"/>
      <c r="E379" s="9"/>
    </row>
    <row r="380" spans="2:5" x14ac:dyDescent="0.25">
      <c r="B380" s="1"/>
      <c r="C380" s="9"/>
      <c r="D380" s="9"/>
      <c r="E380" s="9"/>
    </row>
    <row r="381" spans="2:5" x14ac:dyDescent="0.25">
      <c r="B381" s="1"/>
      <c r="C381" s="9"/>
      <c r="D381" s="9"/>
      <c r="E381" s="9"/>
    </row>
    <row r="382" spans="2:5" x14ac:dyDescent="0.25">
      <c r="B382" s="1"/>
      <c r="C382" s="9"/>
      <c r="D382" s="9"/>
      <c r="E382" s="9"/>
    </row>
    <row r="383" spans="2:5" x14ac:dyDescent="0.25">
      <c r="B383" s="1"/>
      <c r="C383" s="9"/>
      <c r="D383" s="9"/>
      <c r="E383" s="9"/>
    </row>
    <row r="384" spans="2:5" x14ac:dyDescent="0.25">
      <c r="B384" s="1"/>
      <c r="C384" s="9"/>
      <c r="D384" s="9"/>
      <c r="E384" s="9"/>
    </row>
    <row r="385" spans="2:5" x14ac:dyDescent="0.25">
      <c r="B385" s="1"/>
      <c r="C385" s="9"/>
      <c r="D385" s="9"/>
      <c r="E385" s="9"/>
    </row>
    <row r="386" spans="2:5" x14ac:dyDescent="0.25">
      <c r="B386" s="1"/>
      <c r="C386" s="9"/>
      <c r="D386" s="9"/>
      <c r="E386" s="9"/>
    </row>
    <row r="387" spans="2:5" x14ac:dyDescent="0.25">
      <c r="B387" s="1"/>
      <c r="C387" s="9"/>
      <c r="D387" s="9"/>
      <c r="E387" s="9"/>
    </row>
    <row r="388" spans="2:5" x14ac:dyDescent="0.25">
      <c r="B388" s="1"/>
      <c r="C388" s="9"/>
      <c r="D388" s="9"/>
      <c r="E388" s="9"/>
    </row>
    <row r="389" spans="2:5" x14ac:dyDescent="0.25">
      <c r="B389" s="1"/>
      <c r="C389" s="9"/>
      <c r="D389" s="9"/>
      <c r="E389" s="9"/>
    </row>
    <row r="390" spans="2:5" x14ac:dyDescent="0.25">
      <c r="B390" s="1"/>
      <c r="C390" s="9"/>
      <c r="D390" s="9"/>
      <c r="E390" s="9"/>
    </row>
    <row r="391" spans="2:5" x14ac:dyDescent="0.25">
      <c r="B391" s="1"/>
      <c r="C391" s="9"/>
      <c r="D391" s="9"/>
      <c r="E391" s="9"/>
    </row>
  </sheetData>
  <hyperlinks>
    <hyperlink ref="L2" r:id="rId1" xr:uid="{270155FD-4569-4529-BECB-CFB02C3E805C}"/>
    <hyperlink ref="L3" r:id="rId2" xr:uid="{29DECEC1-97A9-444C-91C7-4D789FE8AA4A}"/>
  </hyperlinks>
  <printOptions headings="1"/>
  <pageMargins left="0.7" right="0.7" top="0.75" bottom="0.75" header="0.3" footer="0.3"/>
  <pageSetup paperSize="9" orientation="portrait" cellComments="atEnd" horizontalDpi="0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91DAF-CDE4-4BE6-9E6D-28F91E8958BB}">
  <sheetPr codeName="Sheet2"/>
  <dimension ref="B2:H12"/>
  <sheetViews>
    <sheetView showGridLines="0" zoomScale="130" zoomScaleNormal="130" workbookViewId="0"/>
  </sheetViews>
  <sheetFormatPr defaultRowHeight="15" x14ac:dyDescent="0.25"/>
  <cols>
    <col min="1" max="1" width="2.85546875" customWidth="1"/>
    <col min="2" max="2" width="14.85546875" customWidth="1"/>
    <col min="3" max="3" width="13.5703125" customWidth="1"/>
    <col min="4" max="4" width="19.140625" bestFit="1" customWidth="1"/>
    <col min="7" max="7" width="11.28515625" bestFit="1" customWidth="1"/>
    <col min="8" max="8" width="28.28515625" bestFit="1" customWidth="1"/>
  </cols>
  <sheetData>
    <row r="2" spans="2:8" x14ac:dyDescent="0.25">
      <c r="B2" s="2" t="s">
        <v>0</v>
      </c>
      <c r="C2" s="2" t="s">
        <v>1</v>
      </c>
      <c r="G2" s="1" t="s">
        <v>18</v>
      </c>
      <c r="H2" s="13" t="s">
        <v>19</v>
      </c>
    </row>
    <row r="3" spans="2:8" x14ac:dyDescent="0.25">
      <c r="B3" s="3" t="s">
        <v>3</v>
      </c>
      <c r="C3" s="6">
        <f>3%/12</f>
        <v>2.5000000000000001E-3</v>
      </c>
      <c r="D3" s="6" t="str">
        <f ca="1">_xlfn.FORMULATEXT(C3)</f>
        <v>=3%/12</v>
      </c>
      <c r="G3" s="1" t="s">
        <v>20</v>
      </c>
      <c r="H3" s="13" t="s">
        <v>21</v>
      </c>
    </row>
    <row r="4" spans="2:8" x14ac:dyDescent="0.25">
      <c r="B4" s="3" t="s">
        <v>2</v>
      </c>
      <c r="C4" s="3">
        <f>10*12</f>
        <v>120</v>
      </c>
      <c r="D4" s="6" t="str">
        <f t="shared" ref="D4:D9" ca="1" si="0">_xlfn.FORMULATEXT(C4)</f>
        <v>=10*12</v>
      </c>
    </row>
    <row r="5" spans="2:8" x14ac:dyDescent="0.25">
      <c r="B5" s="3" t="s">
        <v>4</v>
      </c>
      <c r="C5" s="1"/>
      <c r="D5" s="6"/>
    </row>
    <row r="6" spans="2:8" x14ac:dyDescent="0.25">
      <c r="B6" s="3" t="s">
        <v>5</v>
      </c>
      <c r="C6" s="1">
        <v>100000</v>
      </c>
      <c r="D6" s="6"/>
    </row>
    <row r="7" spans="2:8" x14ac:dyDescent="0.25">
      <c r="B7" s="3" t="s">
        <v>6</v>
      </c>
      <c r="C7" s="1"/>
      <c r="D7" s="6"/>
    </row>
    <row r="9" spans="2:8" x14ac:dyDescent="0.25">
      <c r="B9" s="4" t="s">
        <v>7</v>
      </c>
      <c r="C9" s="5">
        <f>PMT(C3,C4,C5,C6)</f>
        <v>-715.60744698389522</v>
      </c>
      <c r="D9" s="6" t="str">
        <f t="shared" ca="1" si="0"/>
        <v>=PMT(C3,C4,C5,C6)</v>
      </c>
    </row>
    <row r="10" spans="2:8" x14ac:dyDescent="0.25">
      <c r="D10" s="7"/>
    </row>
    <row r="12" spans="2:8" x14ac:dyDescent="0.25">
      <c r="B12" t="s">
        <v>8</v>
      </c>
    </row>
  </sheetData>
  <hyperlinks>
    <hyperlink ref="H2" r:id="rId1" xr:uid="{16DF00B1-BB59-4B4E-BF8B-A617B478D0CB}"/>
    <hyperlink ref="H3" r:id="rId2" xr:uid="{202B90E5-30A4-4E73-9B57-A1C45197B495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3A389-BA80-4AE7-B941-E48E3966A7E9}">
  <sheetPr codeName="Sheet3"/>
  <dimension ref="B2:R483"/>
  <sheetViews>
    <sheetView showGridLines="0" zoomScale="90" zoomScaleNormal="90" workbookViewId="0">
      <selection activeCell="I3" sqref="I3"/>
    </sheetView>
  </sheetViews>
  <sheetFormatPr defaultRowHeight="15" x14ac:dyDescent="0.25"/>
  <cols>
    <col min="1" max="1" width="1.7109375" customWidth="1"/>
    <col min="2" max="2" width="20.85546875" bestFit="1" customWidth="1"/>
    <col min="3" max="3" width="12.42578125" bestFit="1" customWidth="1"/>
    <col min="4" max="4" width="4" bestFit="1" customWidth="1"/>
    <col min="5" max="5" width="8.42578125" bestFit="1" customWidth="1"/>
    <col min="6" max="6" width="11.7109375" bestFit="1" customWidth="1"/>
    <col min="7" max="7" width="14" bestFit="1" customWidth="1"/>
    <col min="8" max="8" width="10.140625" bestFit="1" customWidth="1"/>
    <col min="9" max="9" width="13.42578125" customWidth="1"/>
    <col min="10" max="10" width="12" bestFit="1" customWidth="1"/>
    <col min="11" max="11" width="11.28515625" bestFit="1" customWidth="1"/>
    <col min="12" max="12" width="28.28515625" bestFit="1" customWidth="1"/>
    <col min="16" max="16" width="13.28515625" bestFit="1" customWidth="1"/>
    <col min="18" max="18" width="11.140625" bestFit="1" customWidth="1"/>
  </cols>
  <sheetData>
    <row r="2" spans="2:18" x14ac:dyDescent="0.25">
      <c r="B2" s="12" t="s">
        <v>9</v>
      </c>
      <c r="C2" s="8">
        <v>400000</v>
      </c>
      <c r="E2" s="2" t="s">
        <v>13</v>
      </c>
      <c r="F2" s="2" t="s">
        <v>10</v>
      </c>
      <c r="G2" s="2" t="s">
        <v>14</v>
      </c>
      <c r="H2" s="2" t="s">
        <v>15</v>
      </c>
      <c r="I2" s="2" t="s">
        <v>16</v>
      </c>
      <c r="K2" s="1" t="s">
        <v>18</v>
      </c>
      <c r="L2" s="13" t="s">
        <v>19</v>
      </c>
    </row>
    <row r="3" spans="2:18" x14ac:dyDescent="0.25">
      <c r="B3" s="12" t="s">
        <v>17</v>
      </c>
      <c r="C3" s="6">
        <v>1.2999999999999999E-2</v>
      </c>
      <c r="E3" s="1" cm="1">
        <f t="array" ref="E3:E482">_xlfn.SEQUENCE(C4*12)</f>
        <v>1</v>
      </c>
      <c r="F3" s="10" cm="1">
        <f t="array" ref="F3:F482">_xlfn.EXPAND(PMT(C3/12,C4*12,C2),C4*12,,PMT(C3/12,C4*12,C2))</f>
        <v>-1069.1349731186908</v>
      </c>
      <c r="G3" s="10" cm="1">
        <f t="array" ref="G3:G482">PPMT(C3/12,_xlfn.SEQUENCE(C4*12),C4*12,C2)</f>
        <v>-635.80163978535745</v>
      </c>
      <c r="H3" s="10" cm="1">
        <f t="array" ref="H3:H482">IPMT(C3/12,_xlfn.SEQUENCE(C4*12),C4*12,C2)</f>
        <v>-433.33333333333331</v>
      </c>
      <c r="I3" s="8" cm="1">
        <f t="array" ref="I3:I482">C2+CUMPRINC(C3/12,C4*12,C2,1,_xlfn.SEQUENCE(C4*12),0)</f>
        <v>399364.19836021465</v>
      </c>
      <c r="J3" s="11"/>
      <c r="K3" s="1" t="s">
        <v>20</v>
      </c>
      <c r="L3" s="13" t="s">
        <v>21</v>
      </c>
      <c r="P3" s="7"/>
      <c r="Q3" s="7"/>
      <c r="R3" s="7"/>
    </row>
    <row r="4" spans="2:18" x14ac:dyDescent="0.25">
      <c r="B4" s="12" t="s">
        <v>11</v>
      </c>
      <c r="C4" s="1">
        <v>40</v>
      </c>
      <c r="E4" s="1">
        <v>2</v>
      </c>
      <c r="F4" s="10">
        <v>-1069.1349731186908</v>
      </c>
      <c r="G4" s="10">
        <v>-636.49042489512476</v>
      </c>
      <c r="H4" s="10">
        <v>-432.64454822356578</v>
      </c>
      <c r="I4" s="8">
        <v>398727.70793531951</v>
      </c>
      <c r="R4" s="7"/>
    </row>
    <row r="5" spans="2:18" x14ac:dyDescent="0.25">
      <c r="B5" s="12" t="s">
        <v>12</v>
      </c>
      <c r="C5" s="9">
        <f>PMT(C3/12,C4*12,C2)</f>
        <v>-1069.1349731186908</v>
      </c>
      <c r="E5" s="1">
        <v>3</v>
      </c>
      <c r="F5" s="10">
        <v>-1069.1349731186908</v>
      </c>
      <c r="G5" s="10">
        <v>-637.17995618876125</v>
      </c>
      <c r="H5" s="10">
        <v>-431.95501692992946</v>
      </c>
      <c r="I5" s="8">
        <v>398090.52797913074</v>
      </c>
      <c r="R5" s="7"/>
    </row>
    <row r="6" spans="2:18" x14ac:dyDescent="0.25">
      <c r="C6" s="7"/>
      <c r="E6" s="1">
        <v>4</v>
      </c>
      <c r="F6" s="10">
        <v>-1069.1349731186908</v>
      </c>
      <c r="G6" s="10">
        <v>-637.87023447463241</v>
      </c>
      <c r="H6" s="10">
        <v>-431.26473864405835</v>
      </c>
      <c r="I6" s="8">
        <v>397452.65774465614</v>
      </c>
      <c r="R6" s="7"/>
    </row>
    <row r="7" spans="2:18" x14ac:dyDescent="0.25">
      <c r="E7" s="1">
        <v>5</v>
      </c>
      <c r="F7" s="10">
        <v>-1069.1349731186908</v>
      </c>
      <c r="G7" s="10">
        <v>-638.56126056197991</v>
      </c>
      <c r="H7" s="10">
        <v>-430.5737125567108</v>
      </c>
      <c r="I7" s="8">
        <v>396814.09648409416</v>
      </c>
      <c r="L7">
        <f>40*12</f>
        <v>480</v>
      </c>
      <c r="R7" s="7"/>
    </row>
    <row r="8" spans="2:18" x14ac:dyDescent="0.25">
      <c r="E8" s="1">
        <v>6</v>
      </c>
      <c r="F8" s="10">
        <v>-1069.1349731186908</v>
      </c>
      <c r="G8" s="10">
        <v>-639.25303526092205</v>
      </c>
      <c r="H8" s="10">
        <v>-429.88193785776866</v>
      </c>
      <c r="I8" s="8">
        <v>396174.84344883321</v>
      </c>
      <c r="R8" s="7"/>
    </row>
    <row r="9" spans="2:18" x14ac:dyDescent="0.25">
      <c r="E9" s="1">
        <v>7</v>
      </c>
      <c r="F9" s="10">
        <v>-1069.1349731186908</v>
      </c>
      <c r="G9" s="10">
        <v>-639.9455593824548</v>
      </c>
      <c r="H9" s="10">
        <v>-429.18941373623602</v>
      </c>
      <c r="I9" s="8">
        <v>395534.89788945077</v>
      </c>
      <c r="R9" s="7"/>
    </row>
    <row r="10" spans="2:18" x14ac:dyDescent="0.25">
      <c r="E10" s="1">
        <v>8</v>
      </c>
      <c r="F10" s="10">
        <v>-1069.1349731186908</v>
      </c>
      <c r="G10" s="10">
        <v>-640.63883373845238</v>
      </c>
      <c r="H10" s="10">
        <v>-428.49613938023833</v>
      </c>
      <c r="I10" s="8">
        <v>394894.25905571232</v>
      </c>
      <c r="R10" s="7"/>
    </row>
    <row r="11" spans="2:18" x14ac:dyDescent="0.25">
      <c r="E11" s="1">
        <v>9</v>
      </c>
      <c r="F11" s="10">
        <v>-1069.1349731186908</v>
      </c>
      <c r="G11" s="10">
        <v>-641.33285914166902</v>
      </c>
      <c r="H11" s="10">
        <v>-427.80211397702163</v>
      </c>
      <c r="I11" s="8">
        <v>394252.92619657062</v>
      </c>
      <c r="R11" s="7"/>
    </row>
    <row r="12" spans="2:18" x14ac:dyDescent="0.25">
      <c r="E12" s="1">
        <v>10</v>
      </c>
      <c r="F12" s="10">
        <v>-1069.1349731186908</v>
      </c>
      <c r="G12" s="10">
        <v>-642.02763640573926</v>
      </c>
      <c r="H12" s="10">
        <v>-427.10733671295151</v>
      </c>
      <c r="I12" s="8">
        <v>393610.8985601649</v>
      </c>
      <c r="R12" s="7"/>
    </row>
    <row r="13" spans="2:18" x14ac:dyDescent="0.25">
      <c r="E13" s="1">
        <v>11</v>
      </c>
      <c r="F13" s="10">
        <v>-1069.1349731186908</v>
      </c>
      <c r="G13" s="10">
        <v>-642.7231663451787</v>
      </c>
      <c r="H13" s="10">
        <v>-426.41180677351201</v>
      </c>
      <c r="I13" s="8">
        <v>392968.17539381975</v>
      </c>
      <c r="R13" s="7"/>
    </row>
    <row r="14" spans="2:18" x14ac:dyDescent="0.25">
      <c r="E14" s="1">
        <v>12</v>
      </c>
      <c r="F14" s="10">
        <v>-1069.1349731186908</v>
      </c>
      <c r="G14" s="10">
        <v>-643.41944977538606</v>
      </c>
      <c r="H14" s="10">
        <v>-425.71552334330471</v>
      </c>
      <c r="I14" s="8">
        <v>392324.75594404433</v>
      </c>
      <c r="R14" s="7"/>
    </row>
    <row r="15" spans="2:18" x14ac:dyDescent="0.25">
      <c r="E15" s="1">
        <v>13</v>
      </c>
      <c r="F15" s="10">
        <v>-1069.1349731186908</v>
      </c>
      <c r="G15" s="10">
        <v>-644.11648751264272</v>
      </c>
      <c r="H15" s="10">
        <v>-425.01848560604799</v>
      </c>
      <c r="I15" s="8">
        <v>391680.63945653167</v>
      </c>
      <c r="R15" s="7"/>
    </row>
    <row r="16" spans="2:18" x14ac:dyDescent="0.25">
      <c r="E16" s="1">
        <v>14</v>
      </c>
      <c r="F16" s="10">
        <v>-1069.1349731186908</v>
      </c>
      <c r="G16" s="10">
        <v>-644.81428037411467</v>
      </c>
      <c r="H16" s="10">
        <v>-424.32069274457604</v>
      </c>
      <c r="I16" s="8">
        <v>391035.82517615758</v>
      </c>
      <c r="R16" s="7"/>
    </row>
    <row r="17" spans="5:18" x14ac:dyDescent="0.25">
      <c r="E17" s="1">
        <v>15</v>
      </c>
      <c r="F17" s="10">
        <v>-1069.1349731186908</v>
      </c>
      <c r="G17" s="10">
        <v>-645.5128291778534</v>
      </c>
      <c r="H17" s="10">
        <v>-423.62214394083747</v>
      </c>
      <c r="I17" s="8">
        <v>390390.31234697974</v>
      </c>
      <c r="R17" s="7"/>
    </row>
    <row r="18" spans="5:18" x14ac:dyDescent="0.25">
      <c r="E18" s="1">
        <v>16</v>
      </c>
      <c r="F18" s="10">
        <v>-1069.1349731186908</v>
      </c>
      <c r="G18" s="10">
        <v>-646.21213474279602</v>
      </c>
      <c r="H18" s="10">
        <v>-422.92283837589468</v>
      </c>
      <c r="I18" s="8">
        <v>389744.10021223692</v>
      </c>
      <c r="R18" s="7"/>
    </row>
    <row r="19" spans="5:18" x14ac:dyDescent="0.25">
      <c r="E19" s="1">
        <v>17</v>
      </c>
      <c r="F19" s="10">
        <v>-1069.1349731186908</v>
      </c>
      <c r="G19" s="10">
        <v>-646.91219788876731</v>
      </c>
      <c r="H19" s="10">
        <v>-422.22277522992334</v>
      </c>
      <c r="I19" s="8">
        <v>389097.18801434815</v>
      </c>
      <c r="R19" s="7"/>
    </row>
    <row r="20" spans="5:18" x14ac:dyDescent="0.25">
      <c r="E20" s="1">
        <v>18</v>
      </c>
      <c r="F20" s="10">
        <v>-1069.1349731186908</v>
      </c>
      <c r="G20" s="10">
        <v>-647.61301943648016</v>
      </c>
      <c r="H20" s="10">
        <v>-421.52195368221049</v>
      </c>
      <c r="I20" s="8">
        <v>388449.57499491167</v>
      </c>
      <c r="R20" s="7"/>
    </row>
    <row r="21" spans="5:18" x14ac:dyDescent="0.25">
      <c r="E21" s="1">
        <v>19</v>
      </c>
      <c r="F21" s="10">
        <v>-1069.1349731186908</v>
      </c>
      <c r="G21" s="10">
        <v>-648.31460020753639</v>
      </c>
      <c r="H21" s="10">
        <v>-420.82037291115438</v>
      </c>
      <c r="I21" s="8">
        <v>387801.26039470418</v>
      </c>
      <c r="R21" s="7"/>
    </row>
    <row r="22" spans="5:18" x14ac:dyDescent="0.25">
      <c r="E22" s="1">
        <v>20</v>
      </c>
      <c r="F22" s="10">
        <v>-1069.1349731186908</v>
      </c>
      <c r="G22" s="10">
        <v>-649.01694102442798</v>
      </c>
      <c r="H22" s="10">
        <v>-420.11803209426284</v>
      </c>
      <c r="I22" s="8">
        <v>387152.24345367972</v>
      </c>
      <c r="R22" s="7"/>
    </row>
    <row r="23" spans="5:18" x14ac:dyDescent="0.25">
      <c r="E23" s="1">
        <v>21</v>
      </c>
      <c r="F23" s="10">
        <v>-1069.1349731186908</v>
      </c>
      <c r="G23" s="10">
        <v>-649.72004271053765</v>
      </c>
      <c r="H23" s="10">
        <v>-419.41493040815305</v>
      </c>
      <c r="I23" s="8">
        <v>386502.52341096918</v>
      </c>
      <c r="R23" s="7"/>
    </row>
    <row r="24" spans="5:18" x14ac:dyDescent="0.25">
      <c r="E24" s="1">
        <v>22</v>
      </c>
      <c r="F24" s="10">
        <v>-1069.1349731186908</v>
      </c>
      <c r="G24" s="10">
        <v>-650.42390609014069</v>
      </c>
      <c r="H24" s="10">
        <v>-418.71106702854991</v>
      </c>
      <c r="I24" s="8">
        <v>385852.09950487904</v>
      </c>
      <c r="R24" s="7"/>
    </row>
    <row r="25" spans="5:18" x14ac:dyDescent="0.25">
      <c r="E25" s="1">
        <v>23</v>
      </c>
      <c r="F25" s="10">
        <v>-1069.1349731186908</v>
      </c>
      <c r="G25" s="10">
        <v>-651.12853198840503</v>
      </c>
      <c r="H25" s="10">
        <v>-418.00644113028562</v>
      </c>
      <c r="I25" s="8">
        <v>385200.97097289062</v>
      </c>
      <c r="R25" s="7"/>
    </row>
    <row r="26" spans="5:18" x14ac:dyDescent="0.25">
      <c r="E26" s="1">
        <v>24</v>
      </c>
      <c r="F26" s="10">
        <v>-1069.1349731186908</v>
      </c>
      <c r="G26" s="10">
        <v>-651.83392123139254</v>
      </c>
      <c r="H26" s="10">
        <v>-417.30105188729823</v>
      </c>
      <c r="I26" s="8">
        <v>384549.13705165923</v>
      </c>
      <c r="R26" s="7"/>
    </row>
    <row r="27" spans="5:18" x14ac:dyDescent="0.25">
      <c r="E27" s="1">
        <v>25</v>
      </c>
      <c r="F27" s="10">
        <v>-1069.1349731186908</v>
      </c>
      <c r="G27" s="10">
        <v>-652.54007464606002</v>
      </c>
      <c r="H27" s="10">
        <v>-416.5948984726308</v>
      </c>
      <c r="I27" s="8">
        <v>383896.59697701316</v>
      </c>
      <c r="R27" s="7"/>
    </row>
    <row r="28" spans="5:18" x14ac:dyDescent="0.25">
      <c r="E28" s="1">
        <v>26</v>
      </c>
      <c r="F28" s="10">
        <v>-1069.1349731186908</v>
      </c>
      <c r="G28" s="10">
        <v>-653.24699306025968</v>
      </c>
      <c r="H28" s="10">
        <v>-415.88798005843091</v>
      </c>
      <c r="I28" s="8">
        <v>383243.34998395294</v>
      </c>
      <c r="R28" s="7"/>
    </row>
    <row r="29" spans="5:18" x14ac:dyDescent="0.25">
      <c r="E29" s="1">
        <v>27</v>
      </c>
      <c r="F29" s="10">
        <v>-1069.1349731186908</v>
      </c>
      <c r="G29" s="10">
        <v>-653.95467730274174</v>
      </c>
      <c r="H29" s="10">
        <v>-415.18029581594902</v>
      </c>
      <c r="I29" s="8">
        <v>382589.3953066502</v>
      </c>
      <c r="R29" s="7"/>
    </row>
    <row r="30" spans="5:18" x14ac:dyDescent="0.25">
      <c r="E30" s="1">
        <v>28</v>
      </c>
      <c r="F30" s="10">
        <v>-1069.1349731186908</v>
      </c>
      <c r="G30" s="10">
        <v>-654.66312820315306</v>
      </c>
      <c r="H30" s="10">
        <v>-414.4718449155377</v>
      </c>
      <c r="I30" s="8">
        <v>381934.73217844701</v>
      </c>
      <c r="R30" s="7"/>
    </row>
    <row r="31" spans="5:18" x14ac:dyDescent="0.25">
      <c r="E31" s="1">
        <v>29</v>
      </c>
      <c r="F31" s="10">
        <v>-1069.1349731186908</v>
      </c>
      <c r="G31" s="10">
        <v>-655.37234659203978</v>
      </c>
      <c r="H31" s="10">
        <v>-413.76262652665105</v>
      </c>
      <c r="I31" s="8">
        <v>381279.35983185499</v>
      </c>
      <c r="R31" s="7"/>
    </row>
    <row r="32" spans="5:18" x14ac:dyDescent="0.25">
      <c r="E32" s="1">
        <v>30</v>
      </c>
      <c r="F32" s="10">
        <v>-1069.1349731186908</v>
      </c>
      <c r="G32" s="10">
        <v>-656.08233330084772</v>
      </c>
      <c r="H32" s="10">
        <v>-413.05263981784287</v>
      </c>
      <c r="I32" s="8">
        <v>380623.27749855415</v>
      </c>
      <c r="R32" s="7"/>
    </row>
    <row r="33" spans="5:18" x14ac:dyDescent="0.25">
      <c r="E33" s="1">
        <v>31</v>
      </c>
      <c r="F33" s="10">
        <v>-1069.1349731186908</v>
      </c>
      <c r="G33" s="10">
        <v>-656.79308916192372</v>
      </c>
      <c r="H33" s="10">
        <v>-412.34188395676705</v>
      </c>
      <c r="I33" s="8">
        <v>379966.48440939223</v>
      </c>
      <c r="R33" s="7"/>
    </row>
    <row r="34" spans="5:18" x14ac:dyDescent="0.25">
      <c r="E34" s="1">
        <v>32</v>
      </c>
      <c r="F34" s="10">
        <v>-1069.1349731186908</v>
      </c>
      <c r="G34" s="10">
        <v>-657.50461500851588</v>
      </c>
      <c r="H34" s="10">
        <v>-411.63035811017488</v>
      </c>
      <c r="I34" s="8">
        <v>379308.97979438369</v>
      </c>
      <c r="R34" s="7"/>
    </row>
    <row r="35" spans="5:18" x14ac:dyDescent="0.25">
      <c r="E35" s="1">
        <v>33</v>
      </c>
      <c r="F35" s="10">
        <v>-1069.1349731186908</v>
      </c>
      <c r="G35" s="10">
        <v>-658.21691167477502</v>
      </c>
      <c r="H35" s="10">
        <v>-410.91806144391569</v>
      </c>
      <c r="I35" s="8">
        <v>378650.76288270892</v>
      </c>
      <c r="R35" s="7"/>
    </row>
    <row r="36" spans="5:18" x14ac:dyDescent="0.25">
      <c r="E36" s="1">
        <v>34</v>
      </c>
      <c r="F36" s="10">
        <v>-1069.1349731186908</v>
      </c>
      <c r="G36" s="10">
        <v>-658.92997999575607</v>
      </c>
      <c r="H36" s="10">
        <v>-410.20499312293464</v>
      </c>
      <c r="I36" s="8">
        <v>377991.83290271315</v>
      </c>
      <c r="R36" s="7"/>
    </row>
    <row r="37" spans="5:18" x14ac:dyDescent="0.25">
      <c r="E37" s="1">
        <v>35</v>
      </c>
      <c r="F37" s="10">
        <v>-1069.1349731186908</v>
      </c>
      <c r="G37" s="10">
        <v>-659.64382080741814</v>
      </c>
      <c r="H37" s="10">
        <v>-409.49115231127257</v>
      </c>
      <c r="I37" s="8">
        <v>377332.18908190576</v>
      </c>
      <c r="R37" s="7"/>
    </row>
    <row r="38" spans="5:18" x14ac:dyDescent="0.25">
      <c r="E38" s="1">
        <v>36</v>
      </c>
      <c r="F38" s="10">
        <v>-1069.1349731186908</v>
      </c>
      <c r="G38" s="10">
        <v>-660.35843494662618</v>
      </c>
      <c r="H38" s="10">
        <v>-408.77653817206453</v>
      </c>
      <c r="I38" s="8">
        <v>376671.83064695913</v>
      </c>
      <c r="R38" s="7"/>
    </row>
    <row r="39" spans="5:18" x14ac:dyDescent="0.25">
      <c r="E39" s="1">
        <v>37</v>
      </c>
      <c r="F39" s="10">
        <v>-1069.1349731186908</v>
      </c>
      <c r="G39" s="10">
        <v>-661.07382325115157</v>
      </c>
      <c r="H39" s="10">
        <v>-408.06114986753897</v>
      </c>
      <c r="I39" s="8">
        <v>376010.75682370795</v>
      </c>
      <c r="R39" s="7"/>
    </row>
    <row r="40" spans="5:18" x14ac:dyDescent="0.25">
      <c r="E40" s="1">
        <v>38</v>
      </c>
      <c r="F40" s="10">
        <v>-1069.1349731186908</v>
      </c>
      <c r="G40" s="10">
        <v>-661.78998655967371</v>
      </c>
      <c r="H40" s="10">
        <v>-407.344986559017</v>
      </c>
      <c r="I40" s="8">
        <v>375348.9668371483</v>
      </c>
      <c r="R40" s="7"/>
    </row>
    <row r="41" spans="5:18" x14ac:dyDescent="0.25">
      <c r="E41" s="1">
        <v>39</v>
      </c>
      <c r="F41" s="10">
        <v>-1069.1349731186908</v>
      </c>
      <c r="G41" s="10">
        <v>-662.50692571178013</v>
      </c>
      <c r="H41" s="10">
        <v>-406.62804740691064</v>
      </c>
      <c r="I41" s="8">
        <v>374686.45991143654</v>
      </c>
      <c r="R41" s="7"/>
    </row>
    <row r="42" spans="5:18" x14ac:dyDescent="0.25">
      <c r="E42" s="1">
        <v>40</v>
      </c>
      <c r="F42" s="10">
        <v>-1069.1349731186908</v>
      </c>
      <c r="G42" s="10">
        <v>-663.22464154796774</v>
      </c>
      <c r="H42" s="10">
        <v>-405.91033157072286</v>
      </c>
      <c r="I42" s="8">
        <v>374023.23526988854</v>
      </c>
      <c r="R42" s="7"/>
    </row>
    <row r="43" spans="5:18" x14ac:dyDescent="0.25">
      <c r="E43" s="1">
        <v>41</v>
      </c>
      <c r="F43" s="10">
        <v>-1069.1349731186908</v>
      </c>
      <c r="G43" s="10">
        <v>-663.94313490964487</v>
      </c>
      <c r="H43" s="10">
        <v>-405.19183820904595</v>
      </c>
      <c r="I43" s="8">
        <v>373359.29213497892</v>
      </c>
      <c r="R43" s="7"/>
    </row>
    <row r="44" spans="5:18" x14ac:dyDescent="0.25">
      <c r="E44" s="1">
        <v>42</v>
      </c>
      <c r="F44" s="10">
        <v>-1069.1349731186908</v>
      </c>
      <c r="G44" s="10">
        <v>-664.66240663913027</v>
      </c>
      <c r="H44" s="10">
        <v>-404.4725664795605</v>
      </c>
      <c r="I44" s="8">
        <v>372694.62972833979</v>
      </c>
      <c r="R44" s="7"/>
    </row>
    <row r="45" spans="5:18" x14ac:dyDescent="0.25">
      <c r="E45" s="1">
        <v>43</v>
      </c>
      <c r="F45" s="10">
        <v>-1069.1349731186908</v>
      </c>
      <c r="G45" s="10">
        <v>-665.38245757965603</v>
      </c>
      <c r="H45" s="10">
        <v>-403.75251553903479</v>
      </c>
      <c r="I45" s="8">
        <v>372029.24727076013</v>
      </c>
      <c r="R45" s="7"/>
    </row>
    <row r="46" spans="5:18" x14ac:dyDescent="0.25">
      <c r="E46" s="1">
        <v>44</v>
      </c>
      <c r="F46" s="10">
        <v>-1069.1349731186908</v>
      </c>
      <c r="G46" s="10">
        <v>-666.10328857536729</v>
      </c>
      <c r="H46" s="10">
        <v>-403.03168454332348</v>
      </c>
      <c r="I46" s="8">
        <v>371363.14398218476</v>
      </c>
      <c r="R46" s="7"/>
    </row>
    <row r="47" spans="5:18" x14ac:dyDescent="0.25">
      <c r="E47" s="1">
        <v>45</v>
      </c>
      <c r="F47" s="10">
        <v>-1069.1349731186908</v>
      </c>
      <c r="G47" s="10">
        <v>-666.82490047132399</v>
      </c>
      <c r="H47" s="10">
        <v>-402.31007264736678</v>
      </c>
      <c r="I47" s="8">
        <v>370696.31908171345</v>
      </c>
      <c r="R47" s="7"/>
    </row>
    <row r="48" spans="5:18" x14ac:dyDescent="0.25">
      <c r="E48" s="1">
        <v>46</v>
      </c>
      <c r="F48" s="10">
        <v>-1069.1349731186908</v>
      </c>
      <c r="G48" s="10">
        <v>-667.54729411350115</v>
      </c>
      <c r="H48" s="10">
        <v>-401.58767900518961</v>
      </c>
      <c r="I48" s="8">
        <v>370028.77178759995</v>
      </c>
      <c r="R48" s="7"/>
    </row>
    <row r="49" spans="5:18" x14ac:dyDescent="0.25">
      <c r="E49" s="1">
        <v>47</v>
      </c>
      <c r="F49" s="10">
        <v>-1069.1349731186908</v>
      </c>
      <c r="G49" s="10">
        <v>-668.27047034879081</v>
      </c>
      <c r="H49" s="10">
        <v>-400.86450276990001</v>
      </c>
      <c r="I49" s="8">
        <v>369360.50131725112</v>
      </c>
      <c r="R49" s="7"/>
    </row>
    <row r="50" spans="5:18" x14ac:dyDescent="0.25">
      <c r="E50" s="1">
        <v>48</v>
      </c>
      <c r="F50" s="10">
        <v>-1069.1349731186908</v>
      </c>
      <c r="G50" s="10">
        <v>-668.99443002500186</v>
      </c>
      <c r="H50" s="10">
        <v>-400.14054309368868</v>
      </c>
      <c r="I50" s="8">
        <v>368691.50688722613</v>
      </c>
      <c r="R50" s="7"/>
    </row>
    <row r="51" spans="5:18" x14ac:dyDescent="0.25">
      <c r="E51" s="1">
        <v>49</v>
      </c>
      <c r="F51" s="10">
        <v>-1069.1349731186908</v>
      </c>
      <c r="G51" s="10">
        <v>-669.71917399086249</v>
      </c>
      <c r="H51" s="10">
        <v>-399.41579912782828</v>
      </c>
      <c r="I51" s="8">
        <v>368021.7877132353</v>
      </c>
      <c r="R51" s="7"/>
    </row>
    <row r="52" spans="5:18" x14ac:dyDescent="0.25">
      <c r="E52" s="1">
        <v>50</v>
      </c>
      <c r="F52" s="10">
        <v>-1069.1349731186908</v>
      </c>
      <c r="G52" s="10">
        <v>-670.44470309601911</v>
      </c>
      <c r="H52" s="10">
        <v>-398.69027002267148</v>
      </c>
      <c r="I52" s="8">
        <v>367351.34301013924</v>
      </c>
      <c r="R52" s="7"/>
    </row>
    <row r="53" spans="5:18" x14ac:dyDescent="0.25">
      <c r="E53" s="1">
        <v>51</v>
      </c>
      <c r="F53" s="10">
        <v>-1069.1349731186908</v>
      </c>
      <c r="G53" s="10">
        <v>-671.17101819103982</v>
      </c>
      <c r="H53" s="10">
        <v>-397.96395492765089</v>
      </c>
      <c r="I53" s="8">
        <v>366680.17199194821</v>
      </c>
      <c r="R53" s="7"/>
    </row>
    <row r="54" spans="5:18" x14ac:dyDescent="0.25">
      <c r="E54" s="1">
        <v>52</v>
      </c>
      <c r="F54" s="10">
        <v>-1069.1349731186908</v>
      </c>
      <c r="G54" s="10">
        <v>-671.89812012741356</v>
      </c>
      <c r="H54" s="10">
        <v>-397.2368529912772</v>
      </c>
      <c r="I54" s="8">
        <v>366008.27387182083</v>
      </c>
      <c r="R54" s="7"/>
    </row>
    <row r="55" spans="5:18" x14ac:dyDescent="0.25">
      <c r="E55" s="1">
        <v>53</v>
      </c>
      <c r="F55" s="10">
        <v>-1069.1349731186908</v>
      </c>
      <c r="G55" s="10">
        <v>-672.62600975755163</v>
      </c>
      <c r="H55" s="10">
        <v>-396.50896336113919</v>
      </c>
      <c r="I55" s="8">
        <v>365335.64786206326</v>
      </c>
      <c r="R55" s="7"/>
    </row>
    <row r="56" spans="5:18" x14ac:dyDescent="0.25">
      <c r="E56" s="1">
        <v>54</v>
      </c>
      <c r="F56" s="10">
        <v>-1069.1349731186908</v>
      </c>
      <c r="G56" s="10">
        <v>-673.3546879347889</v>
      </c>
      <c r="H56" s="10">
        <v>-395.78028518390187</v>
      </c>
      <c r="I56" s="8">
        <v>364662.29317412846</v>
      </c>
      <c r="R56" s="7"/>
    </row>
    <row r="57" spans="5:18" x14ac:dyDescent="0.25">
      <c r="E57" s="1">
        <v>55</v>
      </c>
      <c r="F57" s="10">
        <v>-1069.1349731186908</v>
      </c>
      <c r="G57" s="10">
        <v>-674.08415551338499</v>
      </c>
      <c r="H57" s="10">
        <v>-395.05081760530589</v>
      </c>
      <c r="I57" s="8">
        <v>363988.20901861507</v>
      </c>
      <c r="R57" s="7"/>
    </row>
    <row r="58" spans="5:18" x14ac:dyDescent="0.25">
      <c r="E58" s="1">
        <v>56</v>
      </c>
      <c r="F58" s="10">
        <v>-1069.1349731186908</v>
      </c>
      <c r="G58" s="10">
        <v>-674.81441334852445</v>
      </c>
      <c r="H58" s="10">
        <v>-394.32055977016631</v>
      </c>
      <c r="I58" s="8">
        <v>363313.39460526657</v>
      </c>
      <c r="R58" s="7"/>
    </row>
    <row r="59" spans="5:18" x14ac:dyDescent="0.25">
      <c r="E59" s="1">
        <v>57</v>
      </c>
      <c r="F59" s="10">
        <v>-1069.1349731186908</v>
      </c>
      <c r="G59" s="10">
        <v>-675.54546229631865</v>
      </c>
      <c r="H59" s="10">
        <v>-393.58951082237212</v>
      </c>
      <c r="I59" s="8">
        <v>362637.84914297023</v>
      </c>
      <c r="R59" s="7"/>
    </row>
    <row r="60" spans="5:18" x14ac:dyDescent="0.25">
      <c r="E60" s="1">
        <v>58</v>
      </c>
      <c r="F60" s="10">
        <v>-1069.1349731186908</v>
      </c>
      <c r="G60" s="10">
        <v>-676.27730321380625</v>
      </c>
      <c r="H60" s="10">
        <v>-392.85766990488446</v>
      </c>
      <c r="I60" s="8">
        <v>361961.57183975645</v>
      </c>
      <c r="R60" s="7"/>
    </row>
    <row r="61" spans="5:18" x14ac:dyDescent="0.25">
      <c r="E61" s="1">
        <v>59</v>
      </c>
      <c r="F61" s="10">
        <v>-1069.1349731186908</v>
      </c>
      <c r="G61" s="10">
        <v>-677.00993695895454</v>
      </c>
      <c r="H61" s="10">
        <v>-392.12503615973611</v>
      </c>
      <c r="I61" s="8">
        <v>361284.56190279749</v>
      </c>
      <c r="R61" s="7"/>
    </row>
    <row r="62" spans="5:18" x14ac:dyDescent="0.25">
      <c r="E62" s="1">
        <v>60</v>
      </c>
      <c r="F62" s="10">
        <v>-1069.1349731186908</v>
      </c>
      <c r="G62" s="10">
        <v>-677.74336439066019</v>
      </c>
      <c r="H62" s="10">
        <v>-391.39160872803052</v>
      </c>
      <c r="I62" s="8">
        <v>360606.81853840681</v>
      </c>
      <c r="R62" s="7"/>
    </row>
    <row r="63" spans="5:18" x14ac:dyDescent="0.25">
      <c r="E63" s="1">
        <v>61</v>
      </c>
      <c r="F63" s="10">
        <v>-1069.1349731186908</v>
      </c>
      <c r="G63" s="10">
        <v>-678.47758636875005</v>
      </c>
      <c r="H63" s="10">
        <v>-390.65738674994071</v>
      </c>
      <c r="I63" s="8">
        <v>359928.34095203807</v>
      </c>
      <c r="R63" s="7"/>
    </row>
    <row r="64" spans="5:18" x14ac:dyDescent="0.25">
      <c r="E64" s="1">
        <v>62</v>
      </c>
      <c r="F64" s="10">
        <v>-1069.1349731186908</v>
      </c>
      <c r="G64" s="10">
        <v>-679.21260375398288</v>
      </c>
      <c r="H64" s="10">
        <v>-389.92236936470789</v>
      </c>
      <c r="I64" s="8">
        <v>359249.12834828405</v>
      </c>
      <c r="R64" s="7"/>
    </row>
    <row r="65" spans="5:18" x14ac:dyDescent="0.25">
      <c r="E65" s="1">
        <v>63</v>
      </c>
      <c r="F65" s="10">
        <v>-1069.1349731186908</v>
      </c>
      <c r="G65" s="10">
        <v>-679.94841740804952</v>
      </c>
      <c r="H65" s="10">
        <v>-389.18655571064107</v>
      </c>
      <c r="I65" s="8">
        <v>358569.17993087601</v>
      </c>
      <c r="R65" s="7"/>
    </row>
    <row r="66" spans="5:18" x14ac:dyDescent="0.25">
      <c r="E66" s="1">
        <v>64</v>
      </c>
      <c r="F66" s="10">
        <v>-1069.1349731186908</v>
      </c>
      <c r="G66" s="10">
        <v>-680.68502819357491</v>
      </c>
      <c r="H66" s="10">
        <v>-388.44994492511574</v>
      </c>
      <c r="I66" s="8">
        <v>357888.49490268243</v>
      </c>
      <c r="R66" s="7"/>
    </row>
    <row r="67" spans="5:18" x14ac:dyDescent="0.25">
      <c r="E67" s="1">
        <v>65</v>
      </c>
      <c r="F67" s="10">
        <v>-1069.1349731186908</v>
      </c>
      <c r="G67" s="10">
        <v>-681.422436974118</v>
      </c>
      <c r="H67" s="10">
        <v>-387.71253614457265</v>
      </c>
      <c r="I67" s="8">
        <v>357207.07246570836</v>
      </c>
      <c r="R67" s="7"/>
    </row>
    <row r="68" spans="5:18" x14ac:dyDescent="0.25">
      <c r="E68" s="1">
        <v>66</v>
      </c>
      <c r="F68" s="10">
        <v>-1069.1349731186908</v>
      </c>
      <c r="G68" s="10">
        <v>-682.16064461417329</v>
      </c>
      <c r="H68" s="10">
        <v>-386.9743285045173</v>
      </c>
      <c r="I68" s="8">
        <v>356524.91182109417</v>
      </c>
      <c r="R68" s="7"/>
    </row>
    <row r="69" spans="5:18" x14ac:dyDescent="0.25">
      <c r="E69" s="1">
        <v>67</v>
      </c>
      <c r="F69" s="10">
        <v>-1069.1349731186908</v>
      </c>
      <c r="G69" s="10">
        <v>-682.89965197917218</v>
      </c>
      <c r="H69" s="10">
        <v>-386.2353211395187</v>
      </c>
      <c r="I69" s="8">
        <v>355842.01216911501</v>
      </c>
      <c r="R69" s="7"/>
    </row>
    <row r="70" spans="5:18" x14ac:dyDescent="0.25">
      <c r="E70" s="1">
        <v>68</v>
      </c>
      <c r="F70" s="10">
        <v>-1069.1349731186908</v>
      </c>
      <c r="G70" s="10">
        <v>-683.63945993548282</v>
      </c>
      <c r="H70" s="10">
        <v>-385.49551318320789</v>
      </c>
      <c r="I70" s="8">
        <v>355158.37270917953</v>
      </c>
      <c r="R70" s="7"/>
    </row>
    <row r="71" spans="5:18" x14ac:dyDescent="0.25">
      <c r="E71" s="1">
        <v>69</v>
      </c>
      <c r="F71" s="10">
        <v>-1069.1349731186908</v>
      </c>
      <c r="G71" s="10">
        <v>-684.3800693504129</v>
      </c>
      <c r="H71" s="10">
        <v>-384.75490376827781</v>
      </c>
      <c r="I71" s="8">
        <v>354473.99263982911</v>
      </c>
      <c r="R71" s="7"/>
    </row>
    <row r="72" spans="5:18" x14ac:dyDescent="0.25">
      <c r="E72" s="1">
        <v>70</v>
      </c>
      <c r="F72" s="10">
        <v>-1069.1349731186908</v>
      </c>
      <c r="G72" s="10">
        <v>-685.12148109220914</v>
      </c>
      <c r="H72" s="10">
        <v>-384.01349202648146</v>
      </c>
      <c r="I72" s="8">
        <v>353788.87115873687</v>
      </c>
      <c r="R72" s="7"/>
    </row>
    <row r="73" spans="5:18" x14ac:dyDescent="0.25">
      <c r="E73" s="1">
        <v>71</v>
      </c>
      <c r="F73" s="10">
        <v>-1069.1349731186908</v>
      </c>
      <c r="G73" s="10">
        <v>-685.86369603005915</v>
      </c>
      <c r="H73" s="10">
        <v>-383.27127708863162</v>
      </c>
      <c r="I73" s="8">
        <v>353103.00746270682</v>
      </c>
      <c r="R73" s="7"/>
    </row>
    <row r="74" spans="5:18" x14ac:dyDescent="0.25">
      <c r="E74" s="1">
        <v>72</v>
      </c>
      <c r="F74" s="10">
        <v>-1069.1349731186908</v>
      </c>
      <c r="G74" s="10">
        <v>-686.60671503409162</v>
      </c>
      <c r="H74" s="10">
        <v>-382.52825808459909</v>
      </c>
      <c r="I74" s="8">
        <v>352416.40074767277</v>
      </c>
      <c r="R74" s="7"/>
    </row>
    <row r="75" spans="5:18" x14ac:dyDescent="0.25">
      <c r="E75" s="1">
        <v>73</v>
      </c>
      <c r="F75" s="10">
        <v>-1069.1349731186908</v>
      </c>
      <c r="G75" s="10">
        <v>-687.35053897537853</v>
      </c>
      <c r="H75" s="10">
        <v>-381.78443414331213</v>
      </c>
      <c r="I75" s="8">
        <v>351729.05020869733</v>
      </c>
      <c r="R75" s="7"/>
    </row>
    <row r="76" spans="5:18" x14ac:dyDescent="0.25">
      <c r="E76" s="1">
        <v>74</v>
      </c>
      <c r="F76" s="10">
        <v>-1069.1349731186908</v>
      </c>
      <c r="G76" s="10">
        <v>-688.0951687259352</v>
      </c>
      <c r="H76" s="10">
        <v>-381.03980439275546</v>
      </c>
      <c r="I76" s="8">
        <v>351040.95503997145</v>
      </c>
      <c r="R76" s="7"/>
    </row>
    <row r="77" spans="5:18" x14ac:dyDescent="0.25">
      <c r="E77" s="1">
        <v>75</v>
      </c>
      <c r="F77" s="10">
        <v>-1069.1349731186908</v>
      </c>
      <c r="G77" s="10">
        <v>-688.8406051587217</v>
      </c>
      <c r="H77" s="10">
        <v>-380.29436795996907</v>
      </c>
      <c r="I77" s="8">
        <v>350352.11443481268</v>
      </c>
      <c r="R77" s="7"/>
    </row>
    <row r="78" spans="5:18" x14ac:dyDescent="0.25">
      <c r="E78" s="1">
        <v>76</v>
      </c>
      <c r="F78" s="10">
        <v>-1069.1349731186908</v>
      </c>
      <c r="G78" s="10">
        <v>-689.58684914764365</v>
      </c>
      <c r="H78" s="10">
        <v>-379.54812397104712</v>
      </c>
      <c r="I78" s="8">
        <v>349662.52758566506</v>
      </c>
      <c r="R78" s="7"/>
    </row>
    <row r="79" spans="5:18" x14ac:dyDescent="0.25">
      <c r="E79" s="1">
        <v>77</v>
      </c>
      <c r="F79" s="10">
        <v>-1069.1349731186908</v>
      </c>
      <c r="G79" s="10">
        <v>-690.33390156755354</v>
      </c>
      <c r="H79" s="10">
        <v>-378.80107155113711</v>
      </c>
      <c r="I79" s="8">
        <v>348972.1936840975</v>
      </c>
      <c r="R79" s="7"/>
    </row>
    <row r="80" spans="5:18" x14ac:dyDescent="0.25">
      <c r="E80" s="1">
        <v>78</v>
      </c>
      <c r="F80" s="10">
        <v>-1069.1349731186908</v>
      </c>
      <c r="G80" s="10">
        <v>-691.0817632942518</v>
      </c>
      <c r="H80" s="10">
        <v>-378.05320982443902</v>
      </c>
      <c r="I80" s="8">
        <v>348281.11192080326</v>
      </c>
      <c r="R80" s="7"/>
    </row>
    <row r="81" spans="5:18" x14ac:dyDescent="0.25">
      <c r="E81" s="1">
        <v>79</v>
      </c>
      <c r="F81" s="10">
        <v>-1069.1349731186908</v>
      </c>
      <c r="G81" s="10">
        <v>-691.83043520448723</v>
      </c>
      <c r="H81" s="10">
        <v>-377.30453791420354</v>
      </c>
      <c r="I81" s="8">
        <v>347589.28148559877</v>
      </c>
      <c r="R81" s="7"/>
    </row>
    <row r="82" spans="5:18" x14ac:dyDescent="0.25">
      <c r="E82" s="1">
        <v>80</v>
      </c>
      <c r="F82" s="10">
        <v>-1069.1349731186908</v>
      </c>
      <c r="G82" s="10">
        <v>-692.57991817595871</v>
      </c>
      <c r="H82" s="10">
        <v>-376.555054942732</v>
      </c>
      <c r="I82" s="8">
        <v>346896.70156742283</v>
      </c>
      <c r="R82" s="7"/>
    </row>
    <row r="83" spans="5:18" x14ac:dyDescent="0.25">
      <c r="E83" s="1">
        <v>81</v>
      </c>
      <c r="F83" s="10">
        <v>-1069.1349731186908</v>
      </c>
      <c r="G83" s="10">
        <v>-693.330213087316</v>
      </c>
      <c r="H83" s="10">
        <v>-375.80476003137471</v>
      </c>
      <c r="I83" s="8">
        <v>346203.37135433551</v>
      </c>
      <c r="R83" s="7"/>
    </row>
    <row r="84" spans="5:18" x14ac:dyDescent="0.25">
      <c r="E84" s="1">
        <v>82</v>
      </c>
      <c r="F84" s="10">
        <v>-1069.1349731186908</v>
      </c>
      <c r="G84" s="10">
        <v>-694.08132081816063</v>
      </c>
      <c r="H84" s="10">
        <v>-375.05365230053013</v>
      </c>
      <c r="I84" s="8">
        <v>345509.29003351735</v>
      </c>
      <c r="R84" s="7"/>
    </row>
    <row r="85" spans="5:18" x14ac:dyDescent="0.25">
      <c r="E85" s="1">
        <v>83</v>
      </c>
      <c r="F85" s="10">
        <v>-1069.1349731186908</v>
      </c>
      <c r="G85" s="10">
        <v>-694.83324224904698</v>
      </c>
      <c r="H85" s="10">
        <v>-374.30173086964385</v>
      </c>
      <c r="I85" s="8">
        <v>344814.45679126825</v>
      </c>
      <c r="R85" s="7"/>
    </row>
    <row r="86" spans="5:18" x14ac:dyDescent="0.25">
      <c r="E86" s="1">
        <v>84</v>
      </c>
      <c r="F86" s="10">
        <v>-1069.1349731186908</v>
      </c>
      <c r="G86" s="10">
        <v>-695.58597826148343</v>
      </c>
      <c r="H86" s="10">
        <v>-373.54899485720733</v>
      </c>
      <c r="I86" s="8">
        <v>344118.87081300677</v>
      </c>
      <c r="R86" s="7"/>
    </row>
    <row r="87" spans="5:18" x14ac:dyDescent="0.25">
      <c r="E87" s="1">
        <v>85</v>
      </c>
      <c r="F87" s="10">
        <v>-1069.1349731186908</v>
      </c>
      <c r="G87" s="10">
        <v>-696.33952973793328</v>
      </c>
      <c r="H87" s="10">
        <v>-372.79544338075738</v>
      </c>
      <c r="I87" s="8">
        <v>343422.53128326888</v>
      </c>
      <c r="R87" s="7"/>
    </row>
    <row r="88" spans="5:18" x14ac:dyDescent="0.25">
      <c r="E88" s="1">
        <v>86</v>
      </c>
      <c r="F88" s="10">
        <v>-1069.1349731186908</v>
      </c>
      <c r="G88" s="10">
        <v>-697.09389756181611</v>
      </c>
      <c r="H88" s="10">
        <v>-372.0410755568746</v>
      </c>
      <c r="I88" s="8">
        <v>342725.43738570705</v>
      </c>
      <c r="R88" s="7"/>
    </row>
    <row r="89" spans="5:18" x14ac:dyDescent="0.25">
      <c r="E89" s="1">
        <v>87</v>
      </c>
      <c r="F89" s="10">
        <v>-1069.1349731186908</v>
      </c>
      <c r="G89" s="10">
        <v>-697.84908261750809</v>
      </c>
      <c r="H89" s="10">
        <v>-371.28589050118262</v>
      </c>
      <c r="I89" s="8">
        <v>342027.58830308955</v>
      </c>
      <c r="R89" s="7"/>
    </row>
    <row r="90" spans="5:18" x14ac:dyDescent="0.25">
      <c r="E90" s="1">
        <v>88</v>
      </c>
      <c r="F90" s="10">
        <v>-1069.1349731186908</v>
      </c>
      <c r="G90" s="10">
        <v>-698.60508579034376</v>
      </c>
      <c r="H90" s="10">
        <v>-370.52988732834694</v>
      </c>
      <c r="I90" s="8">
        <v>341328.98321729922</v>
      </c>
      <c r="R90" s="7"/>
    </row>
    <row r="91" spans="5:18" x14ac:dyDescent="0.25">
      <c r="E91" s="1">
        <v>89</v>
      </c>
      <c r="F91" s="10">
        <v>-1069.1349731186908</v>
      </c>
      <c r="G91" s="10">
        <v>-699.36190796661663</v>
      </c>
      <c r="H91" s="10">
        <v>-369.77306515207414</v>
      </c>
      <c r="I91" s="8">
        <v>340629.62130933261</v>
      </c>
      <c r="R91" s="7"/>
    </row>
    <row r="92" spans="5:18" x14ac:dyDescent="0.25">
      <c r="E92" s="1">
        <v>90</v>
      </c>
      <c r="F92" s="10">
        <v>-1069.1349731186908</v>
      </c>
      <c r="G92" s="10">
        <v>-700.11955003358037</v>
      </c>
      <c r="H92" s="10">
        <v>-369.01542308511029</v>
      </c>
      <c r="I92" s="8">
        <v>339929.50175929902</v>
      </c>
      <c r="R92" s="7"/>
    </row>
    <row r="93" spans="5:18" x14ac:dyDescent="0.25">
      <c r="E93" s="1">
        <v>91</v>
      </c>
      <c r="F93" s="10">
        <v>-1069.1349731186908</v>
      </c>
      <c r="G93" s="10">
        <v>-700.87801287945013</v>
      </c>
      <c r="H93" s="10">
        <v>-368.25696023924058</v>
      </c>
      <c r="I93" s="8">
        <v>339228.62374641956</v>
      </c>
      <c r="R93" s="7"/>
    </row>
    <row r="94" spans="5:18" x14ac:dyDescent="0.25">
      <c r="E94" s="1">
        <v>92</v>
      </c>
      <c r="F94" s="10">
        <v>-1069.1349731186908</v>
      </c>
      <c r="G94" s="10">
        <v>-701.63729739340283</v>
      </c>
      <c r="H94" s="10">
        <v>-367.49767572528782</v>
      </c>
      <c r="I94" s="8">
        <v>338526.98644902615</v>
      </c>
      <c r="R94" s="7"/>
    </row>
    <row r="95" spans="5:18" x14ac:dyDescent="0.25">
      <c r="E95" s="1">
        <v>93</v>
      </c>
      <c r="F95" s="10">
        <v>-1069.1349731186908</v>
      </c>
      <c r="G95" s="10">
        <v>-702.39740446557903</v>
      </c>
      <c r="H95" s="10">
        <v>-366.73756865311162</v>
      </c>
      <c r="I95" s="8">
        <v>337824.58904456056</v>
      </c>
      <c r="R95" s="7"/>
    </row>
    <row r="96" spans="5:18" x14ac:dyDescent="0.25">
      <c r="E96" s="1">
        <v>94</v>
      </c>
      <c r="F96" s="10">
        <v>-1069.1349731186908</v>
      </c>
      <c r="G96" s="10">
        <v>-703.15833498708344</v>
      </c>
      <c r="H96" s="10">
        <v>-365.97663813160727</v>
      </c>
      <c r="I96" s="8">
        <v>337121.4307095735</v>
      </c>
      <c r="R96" s="7"/>
    </row>
    <row r="97" spans="5:18" x14ac:dyDescent="0.25">
      <c r="E97" s="1">
        <v>95</v>
      </c>
      <c r="F97" s="10">
        <v>-1069.1349731186908</v>
      </c>
      <c r="G97" s="10">
        <v>-703.9200898499862</v>
      </c>
      <c r="H97" s="10">
        <v>-365.21488326870463</v>
      </c>
      <c r="I97" s="8">
        <v>336417.51061972347</v>
      </c>
      <c r="R97" s="7"/>
    </row>
    <row r="98" spans="5:18" x14ac:dyDescent="0.25">
      <c r="E98" s="1">
        <v>96</v>
      </c>
      <c r="F98" s="10">
        <v>-1069.1349731186908</v>
      </c>
      <c r="G98" s="10">
        <v>-704.68266994732357</v>
      </c>
      <c r="H98" s="10">
        <v>-364.45230317136719</v>
      </c>
      <c r="I98" s="8">
        <v>335712.8279497762</v>
      </c>
      <c r="R98" s="7"/>
    </row>
    <row r="99" spans="5:18" x14ac:dyDescent="0.25">
      <c r="E99" s="1">
        <v>97</v>
      </c>
      <c r="F99" s="10">
        <v>-1069.1349731186908</v>
      </c>
      <c r="G99" s="10">
        <v>-705.44607617309987</v>
      </c>
      <c r="H99" s="10">
        <v>-363.68889694559084</v>
      </c>
      <c r="I99" s="8">
        <v>335007.3818736031</v>
      </c>
      <c r="R99" s="7"/>
    </row>
    <row r="100" spans="5:18" x14ac:dyDescent="0.25">
      <c r="E100" s="1">
        <v>98</v>
      </c>
      <c r="F100" s="10">
        <v>-1069.1349731186908</v>
      </c>
      <c r="G100" s="10">
        <v>-706.21030942228754</v>
      </c>
      <c r="H100" s="10">
        <v>-362.92466369640334</v>
      </c>
      <c r="I100" s="8">
        <v>334301.17156418075</v>
      </c>
      <c r="R100" s="7"/>
    </row>
    <row r="101" spans="5:18" x14ac:dyDescent="0.25">
      <c r="E101" s="1">
        <v>99</v>
      </c>
      <c r="F101" s="10">
        <v>-1069.1349731186908</v>
      </c>
      <c r="G101" s="10">
        <v>-706.97537059082822</v>
      </c>
      <c r="H101" s="10">
        <v>-362.15960252786255</v>
      </c>
      <c r="I101" s="8">
        <v>333594.19619358995</v>
      </c>
      <c r="R101" s="7"/>
    </row>
    <row r="102" spans="5:18" x14ac:dyDescent="0.25">
      <c r="E102" s="1">
        <v>100</v>
      </c>
      <c r="F102" s="10">
        <v>-1069.1349731186908</v>
      </c>
      <c r="G102" s="10">
        <v>-707.74126057563501</v>
      </c>
      <c r="H102" s="10">
        <v>-361.39371254305576</v>
      </c>
      <c r="I102" s="8">
        <v>332886.45493301435</v>
      </c>
      <c r="R102" s="7"/>
    </row>
    <row r="103" spans="5:18" x14ac:dyDescent="0.25">
      <c r="E103" s="1">
        <v>101</v>
      </c>
      <c r="F103" s="10">
        <v>-1069.1349731186908</v>
      </c>
      <c r="G103" s="10">
        <v>-708.50798027459189</v>
      </c>
      <c r="H103" s="10">
        <v>-360.62699284409888</v>
      </c>
      <c r="I103" s="8">
        <v>332177.94695273973</v>
      </c>
      <c r="R103" s="7"/>
    </row>
    <row r="104" spans="5:18" x14ac:dyDescent="0.25">
      <c r="E104" s="1">
        <v>102</v>
      </c>
      <c r="F104" s="10">
        <v>-1069.1349731186908</v>
      </c>
      <c r="G104" s="10">
        <v>-709.27553058655599</v>
      </c>
      <c r="H104" s="10">
        <v>-359.85944253213466</v>
      </c>
      <c r="I104" s="8">
        <v>331468.67142215319</v>
      </c>
      <c r="R104" s="7"/>
    </row>
    <row r="105" spans="5:18" x14ac:dyDescent="0.25">
      <c r="E105" s="1">
        <v>103</v>
      </c>
      <c r="F105" s="10">
        <v>-1069.1349731186908</v>
      </c>
      <c r="G105" s="10">
        <v>-710.04391241135818</v>
      </c>
      <c r="H105" s="10">
        <v>-359.09106070733259</v>
      </c>
      <c r="I105" s="8">
        <v>330758.62750974181</v>
      </c>
      <c r="R105" s="7"/>
    </row>
    <row r="106" spans="5:18" x14ac:dyDescent="0.25">
      <c r="E106" s="1">
        <v>104</v>
      </c>
      <c r="F106" s="10">
        <v>-1069.1349731186908</v>
      </c>
      <c r="G106" s="10">
        <v>-710.81312664980373</v>
      </c>
      <c r="H106" s="10">
        <v>-358.32184646888692</v>
      </c>
      <c r="I106" s="8">
        <v>330047.81438309199</v>
      </c>
      <c r="R106" s="7"/>
    </row>
    <row r="107" spans="5:18" x14ac:dyDescent="0.25">
      <c r="E107" s="1">
        <v>105</v>
      </c>
      <c r="F107" s="10">
        <v>-1069.1349731186908</v>
      </c>
      <c r="G107" s="10">
        <v>-711.58317420367439</v>
      </c>
      <c r="H107" s="10">
        <v>-357.55179891501638</v>
      </c>
      <c r="I107" s="8">
        <v>329336.23120888835</v>
      </c>
      <c r="R107" s="7"/>
    </row>
    <row r="108" spans="5:18" x14ac:dyDescent="0.25">
      <c r="E108" s="1">
        <v>106</v>
      </c>
      <c r="F108" s="10">
        <v>-1069.1349731186908</v>
      </c>
      <c r="G108" s="10">
        <v>-712.35405597572833</v>
      </c>
      <c r="H108" s="10">
        <v>-356.78091714296238</v>
      </c>
      <c r="I108" s="8">
        <v>328623.87715291261</v>
      </c>
      <c r="R108" s="7"/>
    </row>
    <row r="109" spans="5:18" x14ac:dyDescent="0.25">
      <c r="E109" s="1">
        <v>107</v>
      </c>
      <c r="F109" s="10">
        <v>-1069.1349731186908</v>
      </c>
      <c r="G109" s="10">
        <v>-713.12577286970202</v>
      </c>
      <c r="H109" s="10">
        <v>-356.00920024898863</v>
      </c>
      <c r="I109" s="8">
        <v>327910.75138004293</v>
      </c>
      <c r="R109" s="7"/>
    </row>
    <row r="110" spans="5:18" x14ac:dyDescent="0.25">
      <c r="E110" s="1">
        <v>108</v>
      </c>
      <c r="F110" s="10">
        <v>-1069.1349731186908</v>
      </c>
      <c r="G110" s="10">
        <v>-713.89832579031099</v>
      </c>
      <c r="H110" s="10">
        <v>-355.23664732837989</v>
      </c>
      <c r="I110" s="8">
        <v>327196.85305425257</v>
      </c>
      <c r="R110" s="7"/>
    </row>
    <row r="111" spans="5:18" x14ac:dyDescent="0.25">
      <c r="E111" s="1">
        <v>109</v>
      </c>
      <c r="F111" s="10">
        <v>-1069.1349731186908</v>
      </c>
      <c r="G111" s="10">
        <v>-714.67171564325042</v>
      </c>
      <c r="H111" s="10">
        <v>-354.46325747544029</v>
      </c>
      <c r="I111" s="8">
        <v>326482.18133860937</v>
      </c>
      <c r="R111" s="7"/>
    </row>
    <row r="112" spans="5:18" x14ac:dyDescent="0.25">
      <c r="E112" s="1">
        <v>110</v>
      </c>
      <c r="F112" s="10">
        <v>-1069.1349731186908</v>
      </c>
      <c r="G112" s="10">
        <v>-715.44594333519728</v>
      </c>
      <c r="H112" s="10">
        <v>-353.68902978349348</v>
      </c>
      <c r="I112" s="8">
        <v>325766.73539527413</v>
      </c>
      <c r="R112" s="7"/>
    </row>
    <row r="113" spans="5:18" x14ac:dyDescent="0.25">
      <c r="E113" s="1">
        <v>111</v>
      </c>
      <c r="F113" s="10">
        <v>-1069.1349731186908</v>
      </c>
      <c r="G113" s="10">
        <v>-716.22100977381047</v>
      </c>
      <c r="H113" s="10">
        <v>-352.91396334488036</v>
      </c>
      <c r="I113" s="8">
        <v>325050.51438550034</v>
      </c>
      <c r="R113" s="7"/>
    </row>
    <row r="114" spans="5:18" x14ac:dyDescent="0.25">
      <c r="E114" s="1">
        <v>112</v>
      </c>
      <c r="F114" s="10">
        <v>-1069.1349731186908</v>
      </c>
      <c r="G114" s="10">
        <v>-716.99691586773201</v>
      </c>
      <c r="H114" s="10">
        <v>-352.1380572509587</v>
      </c>
      <c r="I114" s="8">
        <v>324333.51746963261</v>
      </c>
      <c r="R114" s="7"/>
    </row>
    <row r="115" spans="5:18" x14ac:dyDescent="0.25">
      <c r="E115" s="1">
        <v>113</v>
      </c>
      <c r="F115" s="10">
        <v>-1069.1349731186908</v>
      </c>
      <c r="G115" s="10">
        <v>-717.77366252658885</v>
      </c>
      <c r="H115" s="10">
        <v>-351.36131059210197</v>
      </c>
      <c r="I115" s="8">
        <v>323615.74380710599</v>
      </c>
      <c r="R115" s="7"/>
    </row>
    <row r="116" spans="5:18" x14ac:dyDescent="0.25">
      <c r="E116" s="1">
        <v>114</v>
      </c>
      <c r="F116" s="10">
        <v>-1069.1349731186908</v>
      </c>
      <c r="G116" s="10">
        <v>-718.55125066099254</v>
      </c>
      <c r="H116" s="10">
        <v>-350.58372245769817</v>
      </c>
      <c r="I116" s="8">
        <v>322897.19255644502</v>
      </c>
      <c r="R116" s="7"/>
    </row>
    <row r="117" spans="5:18" x14ac:dyDescent="0.25">
      <c r="E117" s="1">
        <v>115</v>
      </c>
      <c r="F117" s="10">
        <v>-1069.1349731186908</v>
      </c>
      <c r="G117" s="10">
        <v>-719.32968118254189</v>
      </c>
      <c r="H117" s="10">
        <v>-349.80529193614882</v>
      </c>
      <c r="I117" s="8">
        <v>322177.86287526251</v>
      </c>
      <c r="R117" s="7"/>
    </row>
    <row r="118" spans="5:18" x14ac:dyDescent="0.25">
      <c r="E118" s="1">
        <v>116</v>
      </c>
      <c r="F118" s="10">
        <v>-1069.1349731186908</v>
      </c>
      <c r="G118" s="10">
        <v>-720.10895500382298</v>
      </c>
      <c r="H118" s="10">
        <v>-349.02601811486761</v>
      </c>
      <c r="I118" s="8">
        <v>321457.75392025866</v>
      </c>
      <c r="R118" s="7"/>
    </row>
    <row r="119" spans="5:18" x14ac:dyDescent="0.25">
      <c r="E119" s="1">
        <v>117</v>
      </c>
      <c r="F119" s="10">
        <v>-1069.1349731186908</v>
      </c>
      <c r="G119" s="10">
        <v>-720.88907303841052</v>
      </c>
      <c r="H119" s="10">
        <v>-348.24590008028025</v>
      </c>
      <c r="I119" s="8">
        <v>320736.86484722025</v>
      </c>
      <c r="R119" s="7"/>
    </row>
    <row r="120" spans="5:18" x14ac:dyDescent="0.25">
      <c r="E120" s="1">
        <v>118</v>
      </c>
      <c r="F120" s="10">
        <v>-1069.1349731186908</v>
      </c>
      <c r="G120" s="10">
        <v>-721.67003620086882</v>
      </c>
      <c r="H120" s="10">
        <v>-347.46493691782194</v>
      </c>
      <c r="I120" s="8">
        <v>320015.19481101935</v>
      </c>
      <c r="R120" s="7"/>
    </row>
    <row r="121" spans="5:18" x14ac:dyDescent="0.25">
      <c r="E121" s="1">
        <v>119</v>
      </c>
      <c r="F121" s="10">
        <v>-1069.1349731186908</v>
      </c>
      <c r="G121" s="10">
        <v>-722.45184540675302</v>
      </c>
      <c r="H121" s="10">
        <v>-346.68312771193769</v>
      </c>
      <c r="I121" s="8">
        <v>319292.74296561268</v>
      </c>
      <c r="R121" s="7"/>
    </row>
    <row r="122" spans="5:18" x14ac:dyDescent="0.25">
      <c r="E122" s="1">
        <v>120</v>
      </c>
      <c r="F122" s="10">
        <v>-1069.1349731186908</v>
      </c>
      <c r="G122" s="10">
        <v>-723.2345015726105</v>
      </c>
      <c r="H122" s="10">
        <v>-345.90047154608038</v>
      </c>
      <c r="I122" s="8">
        <v>318569.50846404</v>
      </c>
      <c r="R122" s="7"/>
    </row>
    <row r="123" spans="5:18" x14ac:dyDescent="0.25">
      <c r="E123" s="1">
        <v>121</v>
      </c>
      <c r="F123" s="10">
        <v>-1069.1349731186908</v>
      </c>
      <c r="G123" s="10">
        <v>-724.01800561598077</v>
      </c>
      <c r="H123" s="10">
        <v>-345.11696750271</v>
      </c>
      <c r="I123" s="8">
        <v>317845.49045842403</v>
      </c>
      <c r="R123" s="7"/>
    </row>
    <row r="124" spans="5:18" x14ac:dyDescent="0.25">
      <c r="E124" s="1">
        <v>122</v>
      </c>
      <c r="F124" s="10">
        <v>-1069.1349731186908</v>
      </c>
      <c r="G124" s="10">
        <v>-724.80235845539801</v>
      </c>
      <c r="H124" s="10">
        <v>-344.33261466329276</v>
      </c>
      <c r="I124" s="8">
        <v>317120.68809996865</v>
      </c>
      <c r="R124" s="7"/>
    </row>
    <row r="125" spans="5:18" x14ac:dyDescent="0.25">
      <c r="E125" s="1">
        <v>123</v>
      </c>
      <c r="F125" s="10">
        <v>-1069.1349731186908</v>
      </c>
      <c r="G125" s="10">
        <v>-725.58756101039148</v>
      </c>
      <c r="H125" s="10">
        <v>-343.54741210829934</v>
      </c>
      <c r="I125" s="8">
        <v>316395.10053895821</v>
      </c>
      <c r="R125" s="7"/>
    </row>
    <row r="126" spans="5:18" x14ac:dyDescent="0.25">
      <c r="E126" s="1">
        <v>124</v>
      </c>
      <c r="F126" s="10">
        <v>-1069.1349731186908</v>
      </c>
      <c r="G126" s="10">
        <v>-726.37361420148591</v>
      </c>
      <c r="H126" s="10">
        <v>-342.7613589172048</v>
      </c>
      <c r="I126" s="8">
        <v>315668.72692475677</v>
      </c>
      <c r="R126" s="7"/>
    </row>
    <row r="127" spans="5:18" x14ac:dyDescent="0.25">
      <c r="E127" s="1">
        <v>125</v>
      </c>
      <c r="F127" s="10">
        <v>-1069.1349731186908</v>
      </c>
      <c r="G127" s="10">
        <v>-727.16051895020428</v>
      </c>
      <c r="H127" s="10">
        <v>-341.97445416848649</v>
      </c>
      <c r="I127" s="8">
        <v>314941.56640580657</v>
      </c>
      <c r="R127" s="7"/>
    </row>
    <row r="128" spans="5:18" x14ac:dyDescent="0.25">
      <c r="E128" s="1">
        <v>126</v>
      </c>
      <c r="F128" s="10">
        <v>-1069.1349731186908</v>
      </c>
      <c r="G128" s="10">
        <v>-727.94827617906697</v>
      </c>
      <c r="H128" s="10">
        <v>-341.1866969396238</v>
      </c>
      <c r="I128" s="8">
        <v>314213.61812962749</v>
      </c>
      <c r="R128" s="7"/>
    </row>
    <row r="129" spans="5:18" x14ac:dyDescent="0.25">
      <c r="E129" s="1">
        <v>127</v>
      </c>
      <c r="F129" s="10">
        <v>-1069.1349731186908</v>
      </c>
      <c r="G129" s="10">
        <v>-728.73688681159422</v>
      </c>
      <c r="H129" s="10">
        <v>-340.39808630709643</v>
      </c>
      <c r="I129" s="8">
        <v>313484.88124281587</v>
      </c>
      <c r="R129" s="7"/>
    </row>
    <row r="130" spans="5:18" x14ac:dyDescent="0.25">
      <c r="E130" s="1">
        <v>128</v>
      </c>
      <c r="F130" s="10">
        <v>-1069.1349731186908</v>
      </c>
      <c r="G130" s="10">
        <v>-729.52635177230673</v>
      </c>
      <c r="H130" s="10">
        <v>-339.60862134638393</v>
      </c>
      <c r="I130" s="8">
        <v>312755.35489104362</v>
      </c>
      <c r="R130" s="7"/>
    </row>
    <row r="131" spans="5:18" x14ac:dyDescent="0.25">
      <c r="E131" s="1">
        <v>129</v>
      </c>
      <c r="F131" s="10">
        <v>-1069.1349731186908</v>
      </c>
      <c r="G131" s="10">
        <v>-730.31667198672699</v>
      </c>
      <c r="H131" s="10">
        <v>-338.81830113196389</v>
      </c>
      <c r="I131" s="8">
        <v>312025.03821905685</v>
      </c>
      <c r="R131" s="7"/>
    </row>
    <row r="132" spans="5:18" x14ac:dyDescent="0.25">
      <c r="E132" s="1">
        <v>130</v>
      </c>
      <c r="F132" s="10">
        <v>-1069.1349731186908</v>
      </c>
      <c r="G132" s="10">
        <v>-731.10784838137909</v>
      </c>
      <c r="H132" s="10">
        <v>-338.02712473731162</v>
      </c>
      <c r="I132" s="8">
        <v>311293.93037067552</v>
      </c>
      <c r="R132" s="7"/>
    </row>
    <row r="133" spans="5:18" x14ac:dyDescent="0.25">
      <c r="E133" s="1">
        <v>131</v>
      </c>
      <c r="F133" s="10">
        <v>-1069.1349731186908</v>
      </c>
      <c r="G133" s="10">
        <v>-731.89988188379243</v>
      </c>
      <c r="H133" s="10">
        <v>-337.23509123489845</v>
      </c>
      <c r="I133" s="8">
        <v>310562.0304887917</v>
      </c>
      <c r="R133" s="7"/>
    </row>
    <row r="134" spans="5:18" x14ac:dyDescent="0.25">
      <c r="E134" s="1">
        <v>132</v>
      </c>
      <c r="F134" s="10">
        <v>-1069.1349731186908</v>
      </c>
      <c r="G134" s="10">
        <v>-732.69277342249961</v>
      </c>
      <c r="H134" s="10">
        <v>-336.44219969619098</v>
      </c>
      <c r="I134" s="8">
        <v>309829.33771536918</v>
      </c>
      <c r="R134" s="7"/>
    </row>
    <row r="135" spans="5:18" x14ac:dyDescent="0.25">
      <c r="E135" s="1">
        <v>133</v>
      </c>
      <c r="F135" s="10">
        <v>-1069.1349731186908</v>
      </c>
      <c r="G135" s="10">
        <v>-733.48652392704071</v>
      </c>
      <c r="H135" s="10">
        <v>-335.64844919164995</v>
      </c>
      <c r="I135" s="8">
        <v>309095.85119144217</v>
      </c>
      <c r="R135" s="7"/>
    </row>
    <row r="136" spans="5:18" x14ac:dyDescent="0.25">
      <c r="E136" s="1">
        <v>134</v>
      </c>
      <c r="F136" s="10">
        <v>-1069.1349731186908</v>
      </c>
      <c r="G136" s="10">
        <v>-734.28113432796169</v>
      </c>
      <c r="H136" s="10">
        <v>-334.85383879072901</v>
      </c>
      <c r="I136" s="8">
        <v>308361.57005711424</v>
      </c>
      <c r="R136" s="7"/>
    </row>
    <row r="137" spans="5:18" x14ac:dyDescent="0.25">
      <c r="E137" s="1">
        <v>135</v>
      </c>
      <c r="F137" s="10">
        <v>-1069.1349731186908</v>
      </c>
      <c r="G137" s="10">
        <v>-735.07660555681707</v>
      </c>
      <c r="H137" s="10">
        <v>-334.05836756187375</v>
      </c>
      <c r="I137" s="8">
        <v>307626.49345155736</v>
      </c>
      <c r="R137" s="7"/>
    </row>
    <row r="138" spans="5:18" x14ac:dyDescent="0.25">
      <c r="E138" s="1">
        <v>136</v>
      </c>
      <c r="F138" s="10">
        <v>-1069.1349731186908</v>
      </c>
      <c r="G138" s="10">
        <v>-735.87293854617019</v>
      </c>
      <c r="H138" s="10">
        <v>-333.26203457252046</v>
      </c>
      <c r="I138" s="8">
        <v>306890.62051301124</v>
      </c>
      <c r="R138" s="7"/>
    </row>
    <row r="139" spans="5:18" x14ac:dyDescent="0.25">
      <c r="E139" s="1">
        <v>137</v>
      </c>
      <c r="F139" s="10">
        <v>-1069.1349731186908</v>
      </c>
      <c r="G139" s="10">
        <v>-736.67013422959531</v>
      </c>
      <c r="H139" s="10">
        <v>-332.46483888909552</v>
      </c>
      <c r="I139" s="8">
        <v>306153.95037878159</v>
      </c>
      <c r="R139" s="7"/>
    </row>
    <row r="140" spans="5:18" x14ac:dyDescent="0.25">
      <c r="E140" s="1">
        <v>138</v>
      </c>
      <c r="F140" s="10">
        <v>-1069.1349731186908</v>
      </c>
      <c r="G140" s="10">
        <v>-737.46819354167746</v>
      </c>
      <c r="H140" s="10">
        <v>-331.66677957701336</v>
      </c>
      <c r="I140" s="8">
        <v>305416.4821852399</v>
      </c>
      <c r="R140" s="7"/>
    </row>
    <row r="141" spans="5:18" x14ac:dyDescent="0.25">
      <c r="E141" s="1">
        <v>139</v>
      </c>
      <c r="F141" s="10">
        <v>-1069.1349731186908</v>
      </c>
      <c r="G141" s="10">
        <v>-738.26711741801421</v>
      </c>
      <c r="H141" s="10">
        <v>-330.86785570067661</v>
      </c>
      <c r="I141" s="8">
        <v>304678.2150678219</v>
      </c>
      <c r="R141" s="7"/>
    </row>
    <row r="142" spans="5:18" x14ac:dyDescent="0.25">
      <c r="E142" s="1">
        <v>140</v>
      </c>
      <c r="F142" s="10">
        <v>-1069.1349731186908</v>
      </c>
      <c r="G142" s="10">
        <v>-739.06690679521694</v>
      </c>
      <c r="H142" s="10">
        <v>-330.06806632347377</v>
      </c>
      <c r="I142" s="8">
        <v>303939.14816102671</v>
      </c>
      <c r="R142" s="7"/>
    </row>
    <row r="143" spans="5:18" x14ac:dyDescent="0.25">
      <c r="E143" s="1">
        <v>141</v>
      </c>
      <c r="F143" s="10">
        <v>-1069.1349731186908</v>
      </c>
      <c r="G143" s="10">
        <v>-739.86756261091182</v>
      </c>
      <c r="H143" s="10">
        <v>-329.26741050777889</v>
      </c>
      <c r="I143" s="8">
        <v>303199.28059841576</v>
      </c>
      <c r="R143" s="7"/>
    </row>
    <row r="144" spans="5:18" x14ac:dyDescent="0.25">
      <c r="E144" s="1">
        <v>142</v>
      </c>
      <c r="F144" s="10">
        <v>-1069.1349731186908</v>
      </c>
      <c r="G144" s="10">
        <v>-740.66908580374036</v>
      </c>
      <c r="H144" s="10">
        <v>-328.46588731495046</v>
      </c>
      <c r="I144" s="8">
        <v>302458.61151261209</v>
      </c>
      <c r="R144" s="7"/>
    </row>
    <row r="145" spans="5:18" x14ac:dyDescent="0.25">
      <c r="E145" s="1">
        <v>143</v>
      </c>
      <c r="F145" s="10">
        <v>-1069.1349731186908</v>
      </c>
      <c r="G145" s="10">
        <v>-741.47147731336099</v>
      </c>
      <c r="H145" s="10">
        <v>-327.66349580532966</v>
      </c>
      <c r="I145" s="8">
        <v>301717.14003529865</v>
      </c>
      <c r="R145" s="7"/>
    </row>
    <row r="146" spans="5:18" x14ac:dyDescent="0.25">
      <c r="E146" s="1">
        <v>144</v>
      </c>
      <c r="F146" s="10">
        <v>-1069.1349731186908</v>
      </c>
      <c r="G146" s="10">
        <v>-742.27473808045045</v>
      </c>
      <c r="H146" s="10">
        <v>-326.86023503824026</v>
      </c>
      <c r="I146" s="8">
        <v>300974.8652972182</v>
      </c>
      <c r="R146" s="7"/>
    </row>
    <row r="147" spans="5:18" x14ac:dyDescent="0.25">
      <c r="E147" s="1">
        <v>145</v>
      </c>
      <c r="F147" s="10">
        <v>-1069.1349731186908</v>
      </c>
      <c r="G147" s="10">
        <v>-743.0788690467042</v>
      </c>
      <c r="H147" s="10">
        <v>-326.0561040719864</v>
      </c>
      <c r="I147" s="8">
        <v>300231.7864281715</v>
      </c>
      <c r="R147" s="7"/>
    </row>
    <row r="148" spans="5:18" x14ac:dyDescent="0.25">
      <c r="E148" s="1">
        <v>146</v>
      </c>
      <c r="F148" s="10">
        <v>-1069.1349731186908</v>
      </c>
      <c r="G148" s="10">
        <v>-743.88387115483818</v>
      </c>
      <c r="H148" s="10">
        <v>-325.25110196385253</v>
      </c>
      <c r="I148" s="8">
        <v>299487.9025570167</v>
      </c>
      <c r="R148" s="7"/>
    </row>
    <row r="149" spans="5:18" x14ac:dyDescent="0.25">
      <c r="E149" s="1">
        <v>147</v>
      </c>
      <c r="F149" s="10">
        <v>-1069.1349731186908</v>
      </c>
      <c r="G149" s="10">
        <v>-744.68974534858944</v>
      </c>
      <c r="H149" s="10">
        <v>-324.44522777010138</v>
      </c>
      <c r="I149" s="8">
        <v>298743.21281166805</v>
      </c>
      <c r="R149" s="7"/>
    </row>
    <row r="150" spans="5:18" x14ac:dyDescent="0.25">
      <c r="E150" s="1">
        <v>148</v>
      </c>
      <c r="F150" s="10">
        <v>-1069.1349731186908</v>
      </c>
      <c r="G150" s="10">
        <v>-745.49649257271699</v>
      </c>
      <c r="H150" s="10">
        <v>-323.63848054597378</v>
      </c>
      <c r="I150" s="8">
        <v>297997.71631909534</v>
      </c>
      <c r="R150" s="7"/>
    </row>
    <row r="151" spans="5:18" x14ac:dyDescent="0.25">
      <c r="E151" s="1">
        <v>149</v>
      </c>
      <c r="F151" s="10">
        <v>-1069.1349731186908</v>
      </c>
      <c r="G151" s="10">
        <v>-746.30411377300413</v>
      </c>
      <c r="H151" s="10">
        <v>-322.83085934568675</v>
      </c>
      <c r="I151" s="8">
        <v>297251.41220532235</v>
      </c>
      <c r="R151" s="7"/>
    </row>
    <row r="152" spans="5:18" x14ac:dyDescent="0.25">
      <c r="E152" s="1">
        <v>150</v>
      </c>
      <c r="F152" s="10">
        <v>-1069.1349731186908</v>
      </c>
      <c r="G152" s="10">
        <v>-747.11260989625816</v>
      </c>
      <c r="H152" s="10">
        <v>-322.0223632224326</v>
      </c>
      <c r="I152" s="8">
        <v>296504.29959542613</v>
      </c>
      <c r="R152" s="7"/>
    </row>
    <row r="153" spans="5:18" x14ac:dyDescent="0.25">
      <c r="E153" s="1">
        <v>151</v>
      </c>
      <c r="F153" s="10">
        <v>-1069.1349731186908</v>
      </c>
      <c r="G153" s="10">
        <v>-747.92198189031251</v>
      </c>
      <c r="H153" s="10">
        <v>-321.21299122837837</v>
      </c>
      <c r="I153" s="8">
        <v>295756.37761353585</v>
      </c>
      <c r="R153" s="7"/>
    </row>
    <row r="154" spans="5:18" x14ac:dyDescent="0.25">
      <c r="E154" s="1">
        <v>152</v>
      </c>
      <c r="F154" s="10">
        <v>-1069.1349731186908</v>
      </c>
      <c r="G154" s="10">
        <v>-748.73223070402685</v>
      </c>
      <c r="H154" s="10">
        <v>-320.40274241466375</v>
      </c>
      <c r="I154" s="8">
        <v>295007.6453828318</v>
      </c>
      <c r="R154" s="7"/>
    </row>
    <row r="155" spans="5:18" x14ac:dyDescent="0.25">
      <c r="E155" s="1">
        <v>153</v>
      </c>
      <c r="F155" s="10">
        <v>-1069.1349731186908</v>
      </c>
      <c r="G155" s="10">
        <v>-749.54335728728961</v>
      </c>
      <c r="H155" s="10">
        <v>-319.5916158314011</v>
      </c>
      <c r="I155" s="8">
        <v>294258.1020255445</v>
      </c>
      <c r="R155" s="7"/>
    </row>
    <row r="156" spans="5:18" x14ac:dyDescent="0.25">
      <c r="E156" s="1">
        <v>154</v>
      </c>
      <c r="F156" s="10">
        <v>-1069.1349731186908</v>
      </c>
      <c r="G156" s="10">
        <v>-750.35536259101752</v>
      </c>
      <c r="H156" s="10">
        <v>-318.77961052767319</v>
      </c>
      <c r="I156" s="8">
        <v>293507.74666295346</v>
      </c>
      <c r="R156" s="7"/>
    </row>
    <row r="157" spans="5:18" x14ac:dyDescent="0.25">
      <c r="E157" s="1">
        <v>155</v>
      </c>
      <c r="F157" s="10">
        <v>-1069.1349731186908</v>
      </c>
      <c r="G157" s="10">
        <v>-751.16824756715778</v>
      </c>
      <c r="H157" s="10">
        <v>-317.96672555153287</v>
      </c>
      <c r="I157" s="8">
        <v>292756.57841538632</v>
      </c>
      <c r="R157" s="7"/>
    </row>
    <row r="158" spans="5:18" x14ac:dyDescent="0.25">
      <c r="E158" s="1">
        <v>156</v>
      </c>
      <c r="F158" s="10">
        <v>-1069.1349731186908</v>
      </c>
      <c r="G158" s="10">
        <v>-751.98201316868881</v>
      </c>
      <c r="H158" s="10">
        <v>-317.15295995000184</v>
      </c>
      <c r="I158" s="8">
        <v>292004.59640221763</v>
      </c>
      <c r="R158" s="7"/>
    </row>
    <row r="159" spans="5:18" x14ac:dyDescent="0.25">
      <c r="E159" s="1">
        <v>157</v>
      </c>
      <c r="F159" s="10">
        <v>-1069.1349731186908</v>
      </c>
      <c r="G159" s="10">
        <v>-752.79666034962167</v>
      </c>
      <c r="H159" s="10">
        <v>-316.33831276906909</v>
      </c>
      <c r="I159" s="8">
        <v>291251.79974186805</v>
      </c>
      <c r="R159" s="7"/>
    </row>
    <row r="160" spans="5:18" x14ac:dyDescent="0.25">
      <c r="E160" s="1">
        <v>158</v>
      </c>
      <c r="F160" s="10">
        <v>-1069.1349731186908</v>
      </c>
      <c r="G160" s="10">
        <v>-753.61219006500039</v>
      </c>
      <c r="H160" s="10">
        <v>-315.52278305369032</v>
      </c>
      <c r="I160" s="8">
        <v>290498.18755180301</v>
      </c>
      <c r="R160" s="7"/>
    </row>
    <row r="161" spans="5:18" x14ac:dyDescent="0.25">
      <c r="E161" s="1">
        <v>159</v>
      </c>
      <c r="F161" s="10">
        <v>-1069.1349731186908</v>
      </c>
      <c r="G161" s="10">
        <v>-754.4286032709042</v>
      </c>
      <c r="H161" s="10">
        <v>-314.70636984778656</v>
      </c>
      <c r="I161" s="8">
        <v>289743.75894853211</v>
      </c>
      <c r="R161" s="7"/>
    </row>
    <row r="162" spans="5:18" x14ac:dyDescent="0.25">
      <c r="E162" s="1">
        <v>160</v>
      </c>
      <c r="F162" s="10">
        <v>-1069.1349731186908</v>
      </c>
      <c r="G162" s="10">
        <v>-755.2459009244476</v>
      </c>
      <c r="H162" s="10">
        <v>-313.88907219424317</v>
      </c>
      <c r="I162" s="8">
        <v>288988.51304760767</v>
      </c>
      <c r="R162" s="7"/>
    </row>
    <row r="163" spans="5:18" x14ac:dyDescent="0.25">
      <c r="E163" s="1">
        <v>161</v>
      </c>
      <c r="F163" s="10">
        <v>-1069.1349731186908</v>
      </c>
      <c r="G163" s="10">
        <v>-756.06408398378233</v>
      </c>
      <c r="H163" s="10">
        <v>-313.07088913490827</v>
      </c>
      <c r="I163" s="8">
        <v>288232.4489636239</v>
      </c>
      <c r="R163" s="7"/>
    </row>
    <row r="164" spans="5:18" x14ac:dyDescent="0.25">
      <c r="E164" s="1">
        <v>162</v>
      </c>
      <c r="F164" s="10">
        <v>-1069.1349731186908</v>
      </c>
      <c r="G164" s="10">
        <v>-756.88315340809811</v>
      </c>
      <c r="H164" s="10">
        <v>-312.25181971059254</v>
      </c>
      <c r="I164" s="8">
        <v>287475.56581021578</v>
      </c>
      <c r="R164" s="7"/>
    </row>
    <row r="165" spans="5:18" x14ac:dyDescent="0.25">
      <c r="E165" s="1">
        <v>163</v>
      </c>
      <c r="F165" s="10">
        <v>-1069.1349731186908</v>
      </c>
      <c r="G165" s="10">
        <v>-757.70311015762366</v>
      </c>
      <c r="H165" s="10">
        <v>-311.431862961067</v>
      </c>
      <c r="I165" s="8">
        <v>286717.86270005815</v>
      </c>
      <c r="R165" s="7"/>
    </row>
    <row r="166" spans="5:18" x14ac:dyDescent="0.25">
      <c r="E166" s="1">
        <v>164</v>
      </c>
      <c r="F166" s="10">
        <v>-1069.1349731186908</v>
      </c>
      <c r="G166" s="10">
        <v>-758.52395519362778</v>
      </c>
      <c r="H166" s="10">
        <v>-310.61101792506298</v>
      </c>
      <c r="I166" s="8">
        <v>285959.33874486451</v>
      </c>
      <c r="R166" s="7"/>
    </row>
    <row r="167" spans="5:18" x14ac:dyDescent="0.25">
      <c r="E167" s="1">
        <v>165</v>
      </c>
      <c r="F167" s="10">
        <v>-1069.1349731186908</v>
      </c>
      <c r="G167" s="10">
        <v>-759.34568947842081</v>
      </c>
      <c r="H167" s="10">
        <v>-309.78928364026984</v>
      </c>
      <c r="I167" s="8">
        <v>285199.99305538612</v>
      </c>
      <c r="R167" s="7"/>
    </row>
    <row r="168" spans="5:18" x14ac:dyDescent="0.25">
      <c r="E168" s="1">
        <v>166</v>
      </c>
      <c r="F168" s="10">
        <v>-1069.1349731186908</v>
      </c>
      <c r="G168" s="10">
        <v>-760.16831397535577</v>
      </c>
      <c r="H168" s="10">
        <v>-308.96665914333494</v>
      </c>
      <c r="I168" s="8">
        <v>284439.82474141073</v>
      </c>
      <c r="R168" s="7"/>
    </row>
    <row r="169" spans="5:18" x14ac:dyDescent="0.25">
      <c r="E169" s="1">
        <v>167</v>
      </c>
      <c r="F169" s="10">
        <v>-1069.1349731186908</v>
      </c>
      <c r="G169" s="10">
        <v>-760.99182964882914</v>
      </c>
      <c r="H169" s="10">
        <v>-308.14314346986168</v>
      </c>
      <c r="I169" s="8">
        <v>283678.83291176194</v>
      </c>
      <c r="R169" s="7"/>
    </row>
    <row r="170" spans="5:18" x14ac:dyDescent="0.25">
      <c r="E170" s="1">
        <v>168</v>
      </c>
      <c r="F170" s="10">
        <v>-1069.1349731186908</v>
      </c>
      <c r="G170" s="10">
        <v>-761.81623746428193</v>
      </c>
      <c r="H170" s="10">
        <v>-307.31873565440867</v>
      </c>
      <c r="I170" s="8">
        <v>282917.01667429763</v>
      </c>
      <c r="R170" s="7"/>
    </row>
    <row r="171" spans="5:18" x14ac:dyDescent="0.25">
      <c r="E171" s="1">
        <v>169</v>
      </c>
      <c r="F171" s="10">
        <v>-1069.1349731186908</v>
      </c>
      <c r="G171" s="10">
        <v>-762.64153838820164</v>
      </c>
      <c r="H171" s="10">
        <v>-306.49343473048913</v>
      </c>
      <c r="I171" s="8">
        <v>282154.37513590942</v>
      </c>
      <c r="R171" s="7"/>
    </row>
    <row r="172" spans="5:18" x14ac:dyDescent="0.25">
      <c r="E172" s="1">
        <v>170</v>
      </c>
      <c r="F172" s="10">
        <v>-1069.1349731186908</v>
      </c>
      <c r="G172" s="10">
        <v>-763.46773338812216</v>
      </c>
      <c r="H172" s="10">
        <v>-305.6672397305685</v>
      </c>
      <c r="I172" s="8">
        <v>281390.90740252129</v>
      </c>
      <c r="R172" s="7"/>
    </row>
    <row r="173" spans="5:18" x14ac:dyDescent="0.25">
      <c r="E173" s="1">
        <v>171</v>
      </c>
      <c r="F173" s="10">
        <v>-1069.1349731186908</v>
      </c>
      <c r="G173" s="10">
        <v>-764.29482343262589</v>
      </c>
      <c r="H173" s="10">
        <v>-304.84014968606471</v>
      </c>
      <c r="I173" s="8">
        <v>280626.61257908866</v>
      </c>
      <c r="R173" s="7"/>
    </row>
    <row r="174" spans="5:18" x14ac:dyDescent="0.25">
      <c r="E174" s="1">
        <v>172</v>
      </c>
      <c r="F174" s="10">
        <v>-1069.1349731186908</v>
      </c>
      <c r="G174" s="10">
        <v>-765.1228094913447</v>
      </c>
      <c r="H174" s="10">
        <v>-304.01216362734607</v>
      </c>
      <c r="I174" s="8">
        <v>279861.48976959736</v>
      </c>
      <c r="R174" s="7"/>
    </row>
    <row r="175" spans="5:18" x14ac:dyDescent="0.25">
      <c r="E175" s="1">
        <v>173</v>
      </c>
      <c r="F175" s="10">
        <v>-1069.1349731186908</v>
      </c>
      <c r="G175" s="10">
        <v>-765.95169253496033</v>
      </c>
      <c r="H175" s="10">
        <v>-303.18328058373044</v>
      </c>
      <c r="I175" s="8">
        <v>279095.5380770624</v>
      </c>
      <c r="R175" s="7"/>
    </row>
    <row r="176" spans="5:18" x14ac:dyDescent="0.25">
      <c r="E176" s="1">
        <v>174</v>
      </c>
      <c r="F176" s="10">
        <v>-1069.1349731186908</v>
      </c>
      <c r="G176" s="10">
        <v>-766.78147353520649</v>
      </c>
      <c r="H176" s="10">
        <v>-302.35349958348428</v>
      </c>
      <c r="I176" s="8">
        <v>278328.75660352717</v>
      </c>
      <c r="R176" s="7"/>
    </row>
    <row r="177" spans="5:18" x14ac:dyDescent="0.25">
      <c r="E177" s="1">
        <v>175</v>
      </c>
      <c r="F177" s="10">
        <v>-1069.1349731186908</v>
      </c>
      <c r="G177" s="10">
        <v>-767.61215346486961</v>
      </c>
      <c r="H177" s="10">
        <v>-301.5228196538211</v>
      </c>
      <c r="I177" s="8">
        <v>277561.1444500623</v>
      </c>
      <c r="R177" s="7"/>
    </row>
    <row r="178" spans="5:18" x14ac:dyDescent="0.25">
      <c r="E178" s="1">
        <v>176</v>
      </c>
      <c r="F178" s="10">
        <v>-1069.1349731186908</v>
      </c>
      <c r="G178" s="10">
        <v>-768.44373329778978</v>
      </c>
      <c r="H178" s="10">
        <v>-300.69123982090088</v>
      </c>
      <c r="I178" s="8">
        <v>276792.70071676455</v>
      </c>
      <c r="R178" s="7"/>
    </row>
    <row r="179" spans="5:18" x14ac:dyDescent="0.25">
      <c r="E179" s="1">
        <v>177</v>
      </c>
      <c r="F179" s="10">
        <v>-1069.1349731186908</v>
      </c>
      <c r="G179" s="10">
        <v>-769.27621400886244</v>
      </c>
      <c r="H179" s="10">
        <v>-299.85875910982821</v>
      </c>
      <c r="I179" s="8">
        <v>276023.42450275563</v>
      </c>
      <c r="R179" s="7"/>
    </row>
    <row r="180" spans="5:18" x14ac:dyDescent="0.25">
      <c r="E180" s="1">
        <v>178</v>
      </c>
      <c r="F180" s="10">
        <v>-1069.1349731186908</v>
      </c>
      <c r="G180" s="10">
        <v>-770.10959657403885</v>
      </c>
      <c r="H180" s="10">
        <v>-299.02537654465198</v>
      </c>
      <c r="I180" s="8">
        <v>275253.31490618159</v>
      </c>
      <c r="R180" s="7"/>
    </row>
    <row r="181" spans="5:18" x14ac:dyDescent="0.25">
      <c r="E181" s="1">
        <v>179</v>
      </c>
      <c r="F181" s="10">
        <v>-1069.1349731186908</v>
      </c>
      <c r="G181" s="10">
        <v>-770.94388197032731</v>
      </c>
      <c r="H181" s="10">
        <v>-298.19109114836345</v>
      </c>
      <c r="I181" s="8">
        <v>274482.37102421129</v>
      </c>
      <c r="R181" s="7"/>
    </row>
    <row r="182" spans="5:18" x14ac:dyDescent="0.25">
      <c r="E182" s="1">
        <v>180</v>
      </c>
      <c r="F182" s="10">
        <v>-1069.1349731186908</v>
      </c>
      <c r="G182" s="10">
        <v>-771.77907117579514</v>
      </c>
      <c r="H182" s="10">
        <v>-297.35590194289557</v>
      </c>
      <c r="I182" s="8">
        <v>273710.5919530355</v>
      </c>
      <c r="R182" s="7"/>
    </row>
    <row r="183" spans="5:18" x14ac:dyDescent="0.25">
      <c r="E183" s="1">
        <v>181</v>
      </c>
      <c r="F183" s="10">
        <v>-1069.1349731186908</v>
      </c>
      <c r="G183" s="10">
        <v>-772.61516516956897</v>
      </c>
      <c r="H183" s="10">
        <v>-296.5198079491218</v>
      </c>
      <c r="I183" s="8">
        <v>272937.97678786592</v>
      </c>
      <c r="R183" s="7"/>
    </row>
    <row r="184" spans="5:18" x14ac:dyDescent="0.25">
      <c r="E184" s="1">
        <v>182</v>
      </c>
      <c r="F184" s="10">
        <v>-1069.1349731186908</v>
      </c>
      <c r="G184" s="10">
        <v>-773.45216493183591</v>
      </c>
      <c r="H184" s="10">
        <v>-295.68280818685474</v>
      </c>
      <c r="I184" s="8">
        <v>272164.52462293411</v>
      </c>
      <c r="R184" s="7"/>
    </row>
    <row r="185" spans="5:18" x14ac:dyDescent="0.25">
      <c r="E185" s="1">
        <v>183</v>
      </c>
      <c r="F185" s="10">
        <v>-1069.1349731186908</v>
      </c>
      <c r="G185" s="10">
        <v>-774.29007144384548</v>
      </c>
      <c r="H185" s="10">
        <v>-294.84490167484535</v>
      </c>
      <c r="I185" s="8">
        <v>271390.23455149023</v>
      </c>
      <c r="R185" s="7"/>
    </row>
    <row r="186" spans="5:18" x14ac:dyDescent="0.25">
      <c r="E186" s="1">
        <v>184</v>
      </c>
      <c r="F186" s="10">
        <v>-1069.1349731186908</v>
      </c>
      <c r="G186" s="10">
        <v>-775.12888568790959</v>
      </c>
      <c r="H186" s="10">
        <v>-294.00608743078106</v>
      </c>
      <c r="I186" s="8">
        <v>270615.10566580232</v>
      </c>
      <c r="R186" s="7"/>
    </row>
    <row r="187" spans="5:18" x14ac:dyDescent="0.25">
      <c r="E187" s="1">
        <v>185</v>
      </c>
      <c r="F187" s="10">
        <v>-1069.1349731186908</v>
      </c>
      <c r="G187" s="10">
        <v>-775.96860864740484</v>
      </c>
      <c r="H187" s="10">
        <v>-293.16636447128587</v>
      </c>
      <c r="I187" s="8">
        <v>269839.13705715491</v>
      </c>
      <c r="R187" s="7"/>
    </row>
    <row r="188" spans="5:18" x14ac:dyDescent="0.25">
      <c r="E188" s="1">
        <v>186</v>
      </c>
      <c r="F188" s="10">
        <v>-1069.1349731186908</v>
      </c>
      <c r="G188" s="10">
        <v>-776.80924130677295</v>
      </c>
      <c r="H188" s="10">
        <v>-292.32573181191782</v>
      </c>
      <c r="I188" s="8">
        <v>269062.32781584817</v>
      </c>
      <c r="R188" s="7"/>
    </row>
    <row r="189" spans="5:18" x14ac:dyDescent="0.25">
      <c r="E189" s="1">
        <v>187</v>
      </c>
      <c r="F189" s="10">
        <v>-1069.1349731186908</v>
      </c>
      <c r="G189" s="10">
        <v>-777.65078465152192</v>
      </c>
      <c r="H189" s="10">
        <v>-291.48418846716885</v>
      </c>
      <c r="I189" s="8">
        <v>268284.67703119665</v>
      </c>
      <c r="R189" s="7"/>
    </row>
    <row r="190" spans="5:18" x14ac:dyDescent="0.25">
      <c r="E190" s="1">
        <v>188</v>
      </c>
      <c r="F190" s="10">
        <v>-1069.1349731186908</v>
      </c>
      <c r="G190" s="10">
        <v>-778.49323966822772</v>
      </c>
      <c r="H190" s="10">
        <v>-290.64173345046299</v>
      </c>
      <c r="I190" s="8">
        <v>267506.1837915284</v>
      </c>
      <c r="R190" s="7"/>
    </row>
    <row r="191" spans="5:18" x14ac:dyDescent="0.25">
      <c r="E191" s="1">
        <v>189</v>
      </c>
      <c r="F191" s="10">
        <v>-1069.1349731186908</v>
      </c>
      <c r="G191" s="10">
        <v>-779.33660734453485</v>
      </c>
      <c r="H191" s="10">
        <v>-289.7983657741558</v>
      </c>
      <c r="I191" s="8">
        <v>266726.84718418389</v>
      </c>
      <c r="R191" s="7"/>
    </row>
    <row r="192" spans="5:18" x14ac:dyDescent="0.25">
      <c r="E192" s="1">
        <v>190</v>
      </c>
      <c r="F192" s="10">
        <v>-1069.1349731186908</v>
      </c>
      <c r="G192" s="10">
        <v>-780.18088866915821</v>
      </c>
      <c r="H192" s="10">
        <v>-288.95408444953256</v>
      </c>
      <c r="I192" s="8">
        <v>265946.66629551467</v>
      </c>
      <c r="R192" s="7"/>
    </row>
    <row r="193" spans="5:18" x14ac:dyDescent="0.25">
      <c r="E193" s="1">
        <v>191</v>
      </c>
      <c r="F193" s="10">
        <v>-1069.1349731186908</v>
      </c>
      <c r="G193" s="10">
        <v>-781.02608463188301</v>
      </c>
      <c r="H193" s="10">
        <v>-288.10888848680753</v>
      </c>
      <c r="I193" s="8">
        <v>265165.64021088282</v>
      </c>
      <c r="R193" s="7"/>
    </row>
    <row r="194" spans="5:18" x14ac:dyDescent="0.25">
      <c r="E194" s="1">
        <v>192</v>
      </c>
      <c r="F194" s="10">
        <v>-1069.1349731186908</v>
      </c>
      <c r="G194" s="10">
        <v>-781.87219622356758</v>
      </c>
      <c r="H194" s="10">
        <v>-287.26277689512312</v>
      </c>
      <c r="I194" s="8">
        <v>264383.76801465929</v>
      </c>
      <c r="R194" s="7"/>
    </row>
    <row r="195" spans="5:18" x14ac:dyDescent="0.25">
      <c r="E195" s="1">
        <v>193</v>
      </c>
      <c r="F195" s="10">
        <v>-1069.1349731186908</v>
      </c>
      <c r="G195" s="10">
        <v>-782.71922443614312</v>
      </c>
      <c r="H195" s="10">
        <v>-286.41574868254753</v>
      </c>
      <c r="I195" s="8">
        <v>263601.04879022308</v>
      </c>
      <c r="R195" s="7"/>
    </row>
    <row r="196" spans="5:18" x14ac:dyDescent="0.25">
      <c r="E196" s="1">
        <v>194</v>
      </c>
      <c r="F196" s="10">
        <v>-1069.1349731186908</v>
      </c>
      <c r="G196" s="10">
        <v>-783.5671702626156</v>
      </c>
      <c r="H196" s="10">
        <v>-285.56780285607505</v>
      </c>
      <c r="I196" s="8">
        <v>262817.48161996051</v>
      </c>
      <c r="R196" s="7"/>
    </row>
    <row r="197" spans="5:18" x14ac:dyDescent="0.25">
      <c r="E197" s="1">
        <v>195</v>
      </c>
      <c r="F197" s="10">
        <v>-1069.1349731186908</v>
      </c>
      <c r="G197" s="10">
        <v>-784.41603469706683</v>
      </c>
      <c r="H197" s="10">
        <v>-284.71893842162388</v>
      </c>
      <c r="I197" s="8">
        <v>262033.06558526342</v>
      </c>
      <c r="R197" s="7"/>
    </row>
    <row r="198" spans="5:18" x14ac:dyDescent="0.25">
      <c r="E198" s="1">
        <v>196</v>
      </c>
      <c r="F198" s="10">
        <v>-1069.1349731186908</v>
      </c>
      <c r="G198" s="10">
        <v>-785.26581873465534</v>
      </c>
      <c r="H198" s="10">
        <v>-283.86915438403537</v>
      </c>
      <c r="I198" s="8">
        <v>261247.79976652877</v>
      </c>
      <c r="R198" s="7"/>
    </row>
    <row r="199" spans="5:18" x14ac:dyDescent="0.25">
      <c r="E199" s="1">
        <v>197</v>
      </c>
      <c r="F199" s="10">
        <v>-1069.1349731186908</v>
      </c>
      <c r="G199" s="10">
        <v>-786.11652337161786</v>
      </c>
      <c r="H199" s="10">
        <v>-283.01844974707285</v>
      </c>
      <c r="I199" s="8">
        <v>260461.68324315717</v>
      </c>
      <c r="R199" s="7"/>
    </row>
    <row r="200" spans="5:18" x14ac:dyDescent="0.25">
      <c r="E200" s="1">
        <v>198</v>
      </c>
      <c r="F200" s="10">
        <v>-1069.1349731186908</v>
      </c>
      <c r="G200" s="10">
        <v>-786.96814960527036</v>
      </c>
      <c r="H200" s="10">
        <v>-282.16682351342024</v>
      </c>
      <c r="I200" s="8">
        <v>259674.7150935519</v>
      </c>
      <c r="R200" s="7"/>
    </row>
    <row r="201" spans="5:18" x14ac:dyDescent="0.25">
      <c r="E201" s="1">
        <v>199</v>
      </c>
      <c r="F201" s="10">
        <v>-1069.1349731186908</v>
      </c>
      <c r="G201" s="10">
        <v>-787.8206984340095</v>
      </c>
      <c r="H201" s="10">
        <v>-281.31427468468121</v>
      </c>
      <c r="I201" s="8">
        <v>258886.89439511788</v>
      </c>
      <c r="R201" s="7"/>
    </row>
    <row r="202" spans="5:18" x14ac:dyDescent="0.25">
      <c r="E202" s="1">
        <v>200</v>
      </c>
      <c r="F202" s="10">
        <v>-1069.1349731186908</v>
      </c>
      <c r="G202" s="10">
        <v>-788.67417085731302</v>
      </c>
      <c r="H202" s="10">
        <v>-280.46080226137775</v>
      </c>
      <c r="I202" s="8">
        <v>258098.22022426056</v>
      </c>
      <c r="R202" s="7"/>
    </row>
    <row r="203" spans="5:18" x14ac:dyDescent="0.25">
      <c r="E203" s="1">
        <v>201</v>
      </c>
      <c r="F203" s="10">
        <v>-1069.1349731186908</v>
      </c>
      <c r="G203" s="10">
        <v>-789.52856787574171</v>
      </c>
      <c r="H203" s="10">
        <v>-279.60640524294899</v>
      </c>
      <c r="I203" s="8">
        <v>257308.69165638485</v>
      </c>
      <c r="R203" s="7"/>
    </row>
    <row r="204" spans="5:18" x14ac:dyDescent="0.25">
      <c r="E204" s="1">
        <v>202</v>
      </c>
      <c r="F204" s="10">
        <v>-1069.1349731186908</v>
      </c>
      <c r="G204" s="10">
        <v>-790.38389049094053</v>
      </c>
      <c r="H204" s="10">
        <v>-278.75108262775018</v>
      </c>
      <c r="I204" s="8">
        <v>256518.3077658939</v>
      </c>
      <c r="R204" s="7"/>
    </row>
    <row r="205" spans="5:18" x14ac:dyDescent="0.25">
      <c r="E205" s="1">
        <v>203</v>
      </c>
      <c r="F205" s="10">
        <v>-1069.1349731186908</v>
      </c>
      <c r="G205" s="10">
        <v>-791.24013970563908</v>
      </c>
      <c r="H205" s="10">
        <v>-277.89483341305174</v>
      </c>
      <c r="I205" s="8">
        <v>255727.06762618822</v>
      </c>
      <c r="R205" s="7"/>
    </row>
    <row r="206" spans="5:18" x14ac:dyDescent="0.25">
      <c r="E206" s="1">
        <v>204</v>
      </c>
      <c r="F206" s="10">
        <v>-1069.1349731186908</v>
      </c>
      <c r="G206" s="10">
        <v>-792.09731652365349</v>
      </c>
      <c r="H206" s="10">
        <v>-277.03765659503728</v>
      </c>
      <c r="I206" s="8">
        <v>254934.97030966461</v>
      </c>
      <c r="R206" s="7"/>
    </row>
    <row r="207" spans="5:18" x14ac:dyDescent="0.25">
      <c r="E207" s="1">
        <v>205</v>
      </c>
      <c r="F207" s="10">
        <v>-1069.1349731186908</v>
      </c>
      <c r="G207" s="10">
        <v>-792.95542194988741</v>
      </c>
      <c r="H207" s="10">
        <v>-276.17955116880336</v>
      </c>
      <c r="I207" s="8">
        <v>254142.01488771473</v>
      </c>
      <c r="R207" s="7"/>
    </row>
    <row r="208" spans="5:18" x14ac:dyDescent="0.25">
      <c r="E208" s="1">
        <v>206</v>
      </c>
      <c r="F208" s="10">
        <v>-1069.1349731186908</v>
      </c>
      <c r="G208" s="10">
        <v>-793.81445699033316</v>
      </c>
      <c r="H208" s="10">
        <v>-275.32051612835755</v>
      </c>
      <c r="I208" s="8">
        <v>253348.20043072433</v>
      </c>
      <c r="R208" s="7"/>
    </row>
    <row r="209" spans="5:18" x14ac:dyDescent="0.25">
      <c r="E209" s="1">
        <v>207</v>
      </c>
      <c r="F209" s="10">
        <v>-1069.1349731186908</v>
      </c>
      <c r="G209" s="10">
        <v>-794.67442265207262</v>
      </c>
      <c r="H209" s="10">
        <v>-274.46055046661809</v>
      </c>
      <c r="I209" s="8">
        <v>252553.52600807234</v>
      </c>
      <c r="R209" s="7"/>
    </row>
    <row r="210" spans="5:18" x14ac:dyDescent="0.25">
      <c r="E210" s="1">
        <v>208</v>
      </c>
      <c r="F210" s="10">
        <v>-1069.1349731186908</v>
      </c>
      <c r="G210" s="10">
        <v>-795.53531994327909</v>
      </c>
      <c r="H210" s="10">
        <v>-273.59965317541167</v>
      </c>
      <c r="I210" s="8">
        <v>251757.99068812901</v>
      </c>
      <c r="R210" s="7"/>
    </row>
    <row r="211" spans="5:18" x14ac:dyDescent="0.25">
      <c r="E211" s="1">
        <v>209</v>
      </c>
      <c r="F211" s="10">
        <v>-1069.1349731186908</v>
      </c>
      <c r="G211" s="10">
        <v>-796.3971498732177</v>
      </c>
      <c r="H211" s="10">
        <v>-272.73782324547312</v>
      </c>
      <c r="I211" s="8">
        <v>250961.59353825578</v>
      </c>
      <c r="R211" s="7"/>
    </row>
    <row r="212" spans="5:18" x14ac:dyDescent="0.25">
      <c r="E212" s="1">
        <v>210</v>
      </c>
      <c r="F212" s="10">
        <v>-1069.1349731186908</v>
      </c>
      <c r="G212" s="10">
        <v>-797.25991345224702</v>
      </c>
      <c r="H212" s="10">
        <v>-271.8750596664438</v>
      </c>
      <c r="I212" s="8">
        <v>250164.33362480358</v>
      </c>
      <c r="R212" s="7"/>
    </row>
    <row r="213" spans="5:18" x14ac:dyDescent="0.25">
      <c r="E213" s="1">
        <v>211</v>
      </c>
      <c r="F213" s="10">
        <v>-1069.1349731186908</v>
      </c>
      <c r="G213" s="10">
        <v>-798.1236116918202</v>
      </c>
      <c r="H213" s="10">
        <v>-271.01136142687056</v>
      </c>
      <c r="I213" s="8">
        <v>249366.21001311173</v>
      </c>
      <c r="R213" s="7"/>
    </row>
    <row r="214" spans="5:18" x14ac:dyDescent="0.25">
      <c r="E214" s="1">
        <v>212</v>
      </c>
      <c r="F214" s="10">
        <v>-1069.1349731186908</v>
      </c>
      <c r="G214" s="10">
        <v>-798.98824560448634</v>
      </c>
      <c r="H214" s="10">
        <v>-270.14672751420443</v>
      </c>
      <c r="I214" s="8">
        <v>248567.22176750726</v>
      </c>
      <c r="R214" s="7"/>
    </row>
    <row r="215" spans="5:18" x14ac:dyDescent="0.25">
      <c r="E215" s="1">
        <v>213</v>
      </c>
      <c r="F215" s="10">
        <v>-1069.1349731186908</v>
      </c>
      <c r="G215" s="10">
        <v>-799.85381620389126</v>
      </c>
      <c r="H215" s="10">
        <v>-269.28115691479945</v>
      </c>
      <c r="I215" s="8">
        <v>247767.36795130337</v>
      </c>
      <c r="R215" s="7"/>
    </row>
    <row r="216" spans="5:18" x14ac:dyDescent="0.25">
      <c r="E216" s="1">
        <v>214</v>
      </c>
      <c r="F216" s="10">
        <v>-1069.1349731186908</v>
      </c>
      <c r="G216" s="10">
        <v>-800.72032450477877</v>
      </c>
      <c r="H216" s="10">
        <v>-268.41464861391199</v>
      </c>
      <c r="I216" s="8">
        <v>246966.6476267986</v>
      </c>
      <c r="R216" s="7"/>
    </row>
    <row r="217" spans="5:18" x14ac:dyDescent="0.25">
      <c r="E217" s="1">
        <v>215</v>
      </c>
      <c r="F217" s="10">
        <v>-1069.1349731186908</v>
      </c>
      <c r="G217" s="10">
        <v>-801.5877715229924</v>
      </c>
      <c r="H217" s="10">
        <v>-267.54720159569848</v>
      </c>
      <c r="I217" s="8">
        <v>246165.05985527555</v>
      </c>
      <c r="R217" s="7"/>
    </row>
    <row r="218" spans="5:18" x14ac:dyDescent="0.25">
      <c r="E218" s="1">
        <v>216</v>
      </c>
      <c r="F218" s="10">
        <v>-1069.1349731186908</v>
      </c>
      <c r="G218" s="10">
        <v>-802.45615827547556</v>
      </c>
      <c r="H218" s="10">
        <v>-266.67881484321521</v>
      </c>
      <c r="I218" s="8">
        <v>245362.60369700013</v>
      </c>
      <c r="R218" s="7"/>
    </row>
    <row r="219" spans="5:18" x14ac:dyDescent="0.25">
      <c r="E219" s="1">
        <v>217</v>
      </c>
      <c r="F219" s="10">
        <v>-1069.1349731186908</v>
      </c>
      <c r="G219" s="10">
        <v>-803.32548578027388</v>
      </c>
      <c r="H219" s="10">
        <v>-265.80948733841683</v>
      </c>
      <c r="I219" s="8">
        <v>244559.27821121985</v>
      </c>
      <c r="R219" s="7"/>
    </row>
    <row r="220" spans="5:18" x14ac:dyDescent="0.25">
      <c r="E220" s="1">
        <v>218</v>
      </c>
      <c r="F220" s="10">
        <v>-1069.1349731186908</v>
      </c>
      <c r="G220" s="10">
        <v>-804.19575505653597</v>
      </c>
      <c r="H220" s="10">
        <v>-264.93921806215485</v>
      </c>
      <c r="I220" s="8">
        <v>243755.08245616331</v>
      </c>
      <c r="R220" s="7"/>
    </row>
    <row r="221" spans="5:18" x14ac:dyDescent="0.25">
      <c r="E221" s="1">
        <v>219</v>
      </c>
      <c r="F221" s="10">
        <v>-1069.1349731186908</v>
      </c>
      <c r="G221" s="10">
        <v>-805.06696712451389</v>
      </c>
      <c r="H221" s="10">
        <v>-264.06800599417693</v>
      </c>
      <c r="I221" s="8">
        <v>242950.01548903881</v>
      </c>
      <c r="R221" s="7"/>
    </row>
    <row r="222" spans="5:18" x14ac:dyDescent="0.25">
      <c r="E222" s="1">
        <v>220</v>
      </c>
      <c r="F222" s="10">
        <v>-1069.1349731186908</v>
      </c>
      <c r="G222" s="10">
        <v>-805.93912300556542</v>
      </c>
      <c r="H222" s="10">
        <v>-263.19585011312535</v>
      </c>
      <c r="I222" s="8">
        <v>242144.07636603323</v>
      </c>
      <c r="R222" s="7"/>
    </row>
    <row r="223" spans="5:18" x14ac:dyDescent="0.25">
      <c r="E223" s="1">
        <v>221</v>
      </c>
      <c r="F223" s="10">
        <v>-1069.1349731186908</v>
      </c>
      <c r="G223" s="10">
        <v>-806.81222372215473</v>
      </c>
      <c r="H223" s="10">
        <v>-262.32274939653598</v>
      </c>
      <c r="I223" s="8">
        <v>241337.26414231112</v>
      </c>
      <c r="R223" s="7"/>
    </row>
    <row r="224" spans="5:18" x14ac:dyDescent="0.25">
      <c r="E224" s="1">
        <v>222</v>
      </c>
      <c r="F224" s="10">
        <v>-1069.1349731186908</v>
      </c>
      <c r="G224" s="10">
        <v>-807.68627029785375</v>
      </c>
      <c r="H224" s="10">
        <v>-261.44870282083696</v>
      </c>
      <c r="I224" s="8">
        <v>240529.57787201321</v>
      </c>
      <c r="R224" s="7"/>
    </row>
    <row r="225" spans="5:18" x14ac:dyDescent="0.25">
      <c r="E225" s="1">
        <v>223</v>
      </c>
      <c r="F225" s="10">
        <v>-1069.1349731186908</v>
      </c>
      <c r="G225" s="10">
        <v>-808.56126375734311</v>
      </c>
      <c r="H225" s="10">
        <v>-260.57370936134771</v>
      </c>
      <c r="I225" s="8">
        <v>239721.01660825589</v>
      </c>
      <c r="R225" s="7"/>
    </row>
    <row r="226" spans="5:18" x14ac:dyDescent="0.25">
      <c r="E226" s="1">
        <v>224</v>
      </c>
      <c r="F226" s="10">
        <v>-1069.1349731186908</v>
      </c>
      <c r="G226" s="10">
        <v>-809.43720512641346</v>
      </c>
      <c r="H226" s="10">
        <v>-259.69776799227714</v>
      </c>
      <c r="I226" s="8">
        <v>238911.57940312946</v>
      </c>
      <c r="R226" s="7"/>
    </row>
    <row r="227" spans="5:18" x14ac:dyDescent="0.25">
      <c r="E227" s="1">
        <v>225</v>
      </c>
      <c r="F227" s="10">
        <v>-1069.1349731186908</v>
      </c>
      <c r="G227" s="10">
        <v>-810.31409543196708</v>
      </c>
      <c r="H227" s="10">
        <v>-258.82087768672358</v>
      </c>
      <c r="I227" s="8">
        <v>238101.2653076975</v>
      </c>
      <c r="R227" s="7"/>
    </row>
    <row r="228" spans="5:18" x14ac:dyDescent="0.25">
      <c r="E228" s="1">
        <v>226</v>
      </c>
      <c r="F228" s="10">
        <v>-1069.1349731186908</v>
      </c>
      <c r="G228" s="10">
        <v>-811.19193570201844</v>
      </c>
      <c r="H228" s="10">
        <v>-257.94303741667227</v>
      </c>
      <c r="I228" s="8">
        <v>237290.07337199547</v>
      </c>
      <c r="R228" s="7"/>
    </row>
    <row r="229" spans="5:18" x14ac:dyDescent="0.25">
      <c r="E229" s="1">
        <v>227</v>
      </c>
      <c r="F229" s="10">
        <v>-1069.1349731186908</v>
      </c>
      <c r="G229" s="10">
        <v>-812.0707269656956</v>
      </c>
      <c r="H229" s="10">
        <v>-257.06424615299511</v>
      </c>
      <c r="I229" s="8">
        <v>236478.0026450298</v>
      </c>
      <c r="R229" s="7"/>
    </row>
    <row r="230" spans="5:18" x14ac:dyDescent="0.25">
      <c r="E230" s="1">
        <v>228</v>
      </c>
      <c r="F230" s="10">
        <v>-1069.1349731186908</v>
      </c>
      <c r="G230" s="10">
        <v>-812.95047025324175</v>
      </c>
      <c r="H230" s="10">
        <v>-256.18450286544891</v>
      </c>
      <c r="I230" s="8">
        <v>235665.05217477653</v>
      </c>
      <c r="R230" s="7"/>
    </row>
    <row r="231" spans="5:18" x14ac:dyDescent="0.25">
      <c r="E231" s="1">
        <v>229</v>
      </c>
      <c r="F231" s="10">
        <v>-1069.1349731186908</v>
      </c>
      <c r="G231" s="10">
        <v>-813.83116659601615</v>
      </c>
      <c r="H231" s="10">
        <v>-255.30380652267453</v>
      </c>
      <c r="I231" s="8">
        <v>234851.22100818052</v>
      </c>
      <c r="R231" s="7"/>
    </row>
    <row r="232" spans="5:18" x14ac:dyDescent="0.25">
      <c r="E232" s="1">
        <v>230</v>
      </c>
      <c r="F232" s="10">
        <v>-1069.1349731186908</v>
      </c>
      <c r="G232" s="10">
        <v>-814.71281702649515</v>
      </c>
      <c r="H232" s="10">
        <v>-254.42215609219556</v>
      </c>
      <c r="I232" s="8">
        <v>234036.50819115405</v>
      </c>
      <c r="R232" s="7"/>
    </row>
    <row r="233" spans="5:18" x14ac:dyDescent="0.25">
      <c r="E233" s="1">
        <v>231</v>
      </c>
      <c r="F233" s="10">
        <v>-1069.1349731186908</v>
      </c>
      <c r="G233" s="10">
        <v>-815.59542257827388</v>
      </c>
      <c r="H233" s="10">
        <v>-253.53955054041688</v>
      </c>
      <c r="I233" s="8">
        <v>233220.91276857571</v>
      </c>
      <c r="R233" s="7"/>
    </row>
    <row r="234" spans="5:18" x14ac:dyDescent="0.25">
      <c r="E234" s="1">
        <v>232</v>
      </c>
      <c r="F234" s="10">
        <v>-1069.1349731186908</v>
      </c>
      <c r="G234" s="10">
        <v>-816.47898428606709</v>
      </c>
      <c r="H234" s="10">
        <v>-252.65598883262373</v>
      </c>
      <c r="I234" s="8">
        <v>232404.43378428969</v>
      </c>
      <c r="R234" s="7"/>
    </row>
    <row r="235" spans="5:18" x14ac:dyDescent="0.25">
      <c r="E235" s="1">
        <v>233</v>
      </c>
      <c r="F235" s="10">
        <v>-1069.1349731186908</v>
      </c>
      <c r="G235" s="10">
        <v>-817.36350318571021</v>
      </c>
      <c r="H235" s="10">
        <v>-251.77146993298047</v>
      </c>
      <c r="I235" s="8">
        <v>231587.07028110395</v>
      </c>
      <c r="R235" s="7"/>
    </row>
    <row r="236" spans="5:18" x14ac:dyDescent="0.25">
      <c r="E236" s="1">
        <v>234</v>
      </c>
      <c r="F236" s="10">
        <v>-1069.1349731186908</v>
      </c>
      <c r="G236" s="10">
        <v>-818.24898031416149</v>
      </c>
      <c r="H236" s="10">
        <v>-250.88599280452931</v>
      </c>
      <c r="I236" s="8">
        <v>230768.82130078983</v>
      </c>
      <c r="R236" s="7"/>
    </row>
    <row r="237" spans="5:18" x14ac:dyDescent="0.25">
      <c r="E237" s="1">
        <v>235</v>
      </c>
      <c r="F237" s="10">
        <v>-1069.1349731186908</v>
      </c>
      <c r="G237" s="10">
        <v>-819.13541670950178</v>
      </c>
      <c r="H237" s="10">
        <v>-249.99955640918901</v>
      </c>
      <c r="I237" s="8">
        <v>229949.6858840803</v>
      </c>
      <c r="R237" s="7"/>
    </row>
    <row r="238" spans="5:18" x14ac:dyDescent="0.25">
      <c r="E238" s="1">
        <v>236</v>
      </c>
      <c r="F238" s="10">
        <v>-1069.1349731186908</v>
      </c>
      <c r="G238" s="10">
        <v>-820.02281341093703</v>
      </c>
      <c r="H238" s="10">
        <v>-249.11215970775365</v>
      </c>
      <c r="I238" s="8">
        <v>229129.6630706694</v>
      </c>
      <c r="R238" s="7"/>
    </row>
    <row r="239" spans="5:18" x14ac:dyDescent="0.25">
      <c r="E239" s="1">
        <v>237</v>
      </c>
      <c r="F239" s="10">
        <v>-1069.1349731186908</v>
      </c>
      <c r="G239" s="10">
        <v>-820.91117145879889</v>
      </c>
      <c r="H239" s="10">
        <v>-248.22380165989185</v>
      </c>
      <c r="I239" s="8">
        <v>228308.75189921059</v>
      </c>
      <c r="R239" s="7"/>
    </row>
    <row r="240" spans="5:18" x14ac:dyDescent="0.25">
      <c r="E240" s="1">
        <v>238</v>
      </c>
      <c r="F240" s="10">
        <v>-1069.1349731186908</v>
      </c>
      <c r="G240" s="10">
        <v>-821.80049189454598</v>
      </c>
      <c r="H240" s="10">
        <v>-247.33448122414475</v>
      </c>
      <c r="I240" s="8">
        <v>227486.95140731602</v>
      </c>
      <c r="R240" s="7"/>
    </row>
    <row r="241" spans="5:18" x14ac:dyDescent="0.25">
      <c r="E241" s="1">
        <v>239</v>
      </c>
      <c r="F241" s="10">
        <v>-1069.1349731186908</v>
      </c>
      <c r="G241" s="10">
        <v>-822.69077576076506</v>
      </c>
      <c r="H241" s="10">
        <v>-246.4441973579257</v>
      </c>
      <c r="I241" s="8">
        <v>226664.26063155528</v>
      </c>
      <c r="R241" s="7"/>
    </row>
    <row r="242" spans="5:18" x14ac:dyDescent="0.25">
      <c r="E242" s="1">
        <v>240</v>
      </c>
      <c r="F242" s="10">
        <v>-1069.1349731186908</v>
      </c>
      <c r="G242" s="10">
        <v>-823.58202410117258</v>
      </c>
      <c r="H242" s="10">
        <v>-245.55294901751819</v>
      </c>
      <c r="I242" s="8">
        <v>225840.67860745409</v>
      </c>
      <c r="R242" s="7"/>
    </row>
    <row r="243" spans="5:18" x14ac:dyDescent="0.25">
      <c r="E243" s="1">
        <v>241</v>
      </c>
      <c r="F243" s="10">
        <v>-1069.1349731186908</v>
      </c>
      <c r="G243" s="10">
        <v>-824.47423796061548</v>
      </c>
      <c r="H243" s="10">
        <v>-244.66073515807525</v>
      </c>
      <c r="I243" s="8">
        <v>225016.20436949347</v>
      </c>
      <c r="R243" s="7"/>
    </row>
    <row r="244" spans="5:18" x14ac:dyDescent="0.25">
      <c r="E244" s="1">
        <v>242</v>
      </c>
      <c r="F244" s="10">
        <v>-1069.1349731186908</v>
      </c>
      <c r="G244" s="10">
        <v>-825.36741838507282</v>
      </c>
      <c r="H244" s="10">
        <v>-243.76755473361791</v>
      </c>
      <c r="I244" s="8">
        <v>224190.83695110839</v>
      </c>
      <c r="R244" s="7"/>
    </row>
    <row r="245" spans="5:18" x14ac:dyDescent="0.25">
      <c r="E245" s="1">
        <v>243</v>
      </c>
      <c r="F245" s="10">
        <v>-1069.1349731186908</v>
      </c>
      <c r="G245" s="10">
        <v>-826.26156642165665</v>
      </c>
      <c r="H245" s="10">
        <v>-242.87340669703411</v>
      </c>
      <c r="I245" s="8">
        <v>223364.57538468679</v>
      </c>
      <c r="R245" s="7"/>
    </row>
    <row r="246" spans="5:18" x14ac:dyDescent="0.25">
      <c r="E246" s="1">
        <v>244</v>
      </c>
      <c r="F246" s="10">
        <v>-1069.1349731186908</v>
      </c>
      <c r="G246" s="10">
        <v>-827.15668311861339</v>
      </c>
      <c r="H246" s="10">
        <v>-241.97829000007732</v>
      </c>
      <c r="I246" s="8">
        <v>222537.41870156815</v>
      </c>
      <c r="R246" s="7"/>
    </row>
    <row r="247" spans="5:18" x14ac:dyDescent="0.25">
      <c r="E247" s="1">
        <v>245</v>
      </c>
      <c r="F247" s="10">
        <v>-1069.1349731186908</v>
      </c>
      <c r="G247" s="10">
        <v>-828.05276952532529</v>
      </c>
      <c r="H247" s="10">
        <v>-241.08220359336545</v>
      </c>
      <c r="I247" s="8">
        <v>221709.36593204283</v>
      </c>
      <c r="R247" s="7"/>
    </row>
    <row r="248" spans="5:18" x14ac:dyDescent="0.25">
      <c r="E248" s="1">
        <v>246</v>
      </c>
      <c r="F248" s="10">
        <v>-1069.1349731186908</v>
      </c>
      <c r="G248" s="10">
        <v>-828.94982669231104</v>
      </c>
      <c r="H248" s="10">
        <v>-240.18514642637973</v>
      </c>
      <c r="I248" s="8">
        <v>220880.41610535048</v>
      </c>
      <c r="R248" s="7"/>
    </row>
    <row r="249" spans="5:18" x14ac:dyDescent="0.25">
      <c r="E249" s="1">
        <v>247</v>
      </c>
      <c r="F249" s="10">
        <v>-1069.1349731186908</v>
      </c>
      <c r="G249" s="10">
        <v>-829.84785567122776</v>
      </c>
      <c r="H249" s="10">
        <v>-239.28711744746303</v>
      </c>
      <c r="I249" s="8">
        <v>220050.56824967926</v>
      </c>
      <c r="R249" s="7"/>
    </row>
    <row r="250" spans="5:18" x14ac:dyDescent="0.25">
      <c r="E250" s="1">
        <v>248</v>
      </c>
      <c r="F250" s="10">
        <v>-1069.1349731186908</v>
      </c>
      <c r="G250" s="10">
        <v>-830.74685751487152</v>
      </c>
      <c r="H250" s="10">
        <v>-238.38811560381922</v>
      </c>
      <c r="I250" s="8">
        <v>219219.82139216442</v>
      </c>
      <c r="R250" s="7"/>
    </row>
    <row r="251" spans="5:18" x14ac:dyDescent="0.25">
      <c r="E251" s="1">
        <v>249</v>
      </c>
      <c r="F251" s="10">
        <v>-1069.1349731186908</v>
      </c>
      <c r="G251" s="10">
        <v>-831.64683327717933</v>
      </c>
      <c r="H251" s="10">
        <v>-237.48813984151141</v>
      </c>
      <c r="I251" s="8">
        <v>218388.1745588872</v>
      </c>
      <c r="R251" s="7"/>
    </row>
    <row r="252" spans="5:18" x14ac:dyDescent="0.25">
      <c r="E252" s="1">
        <v>250</v>
      </c>
      <c r="F252" s="10">
        <v>-1069.1349731186908</v>
      </c>
      <c r="G252" s="10">
        <v>-832.54778401322972</v>
      </c>
      <c r="H252" s="10">
        <v>-236.58718910546119</v>
      </c>
      <c r="I252" s="8">
        <v>217555.62677487399</v>
      </c>
      <c r="R252" s="7"/>
    </row>
    <row r="253" spans="5:18" x14ac:dyDescent="0.25">
      <c r="E253" s="1">
        <v>251</v>
      </c>
      <c r="F253" s="10">
        <v>-1069.1349731186908</v>
      </c>
      <c r="G253" s="10">
        <v>-833.4497107792439</v>
      </c>
      <c r="H253" s="10">
        <v>-235.68526233944681</v>
      </c>
      <c r="I253" s="8">
        <v>216722.17706409475</v>
      </c>
      <c r="R253" s="7"/>
    </row>
    <row r="254" spans="5:18" x14ac:dyDescent="0.25">
      <c r="E254" s="1">
        <v>252</v>
      </c>
      <c r="F254" s="10">
        <v>-1069.1349731186908</v>
      </c>
      <c r="G254" s="10">
        <v>-834.35261463258814</v>
      </c>
      <c r="H254" s="10">
        <v>-234.78235848610262</v>
      </c>
      <c r="I254" s="8">
        <v>215887.82444946218</v>
      </c>
      <c r="R254" s="7"/>
    </row>
    <row r="255" spans="5:18" x14ac:dyDescent="0.25">
      <c r="E255" s="1">
        <v>253</v>
      </c>
      <c r="F255" s="10">
        <v>-1069.1349731186908</v>
      </c>
      <c r="G255" s="10">
        <v>-835.25649663177342</v>
      </c>
      <c r="H255" s="10">
        <v>-233.87847648691735</v>
      </c>
      <c r="I255" s="8">
        <v>215052.56795283037</v>
      </c>
      <c r="R255" s="7"/>
    </row>
    <row r="256" spans="5:18" x14ac:dyDescent="0.25">
      <c r="E256" s="1">
        <v>254</v>
      </c>
      <c r="F256" s="10">
        <v>-1069.1349731186908</v>
      </c>
      <c r="G256" s="10">
        <v>-836.16135783645791</v>
      </c>
      <c r="H256" s="10">
        <v>-232.97361528223288</v>
      </c>
      <c r="I256" s="8">
        <v>214216.40659499392</v>
      </c>
      <c r="R256" s="7"/>
    </row>
    <row r="257" spans="5:18" x14ac:dyDescent="0.25">
      <c r="E257" s="1">
        <v>255</v>
      </c>
      <c r="F257" s="10">
        <v>-1069.1349731186908</v>
      </c>
      <c r="G257" s="10">
        <v>-837.06719930744737</v>
      </c>
      <c r="H257" s="10">
        <v>-232.0677738112434</v>
      </c>
      <c r="I257" s="8">
        <v>213379.33939568646</v>
      </c>
      <c r="R257" s="7"/>
    </row>
    <row r="258" spans="5:18" x14ac:dyDescent="0.25">
      <c r="E258" s="1">
        <v>256</v>
      </c>
      <c r="F258" s="10">
        <v>-1069.1349731186908</v>
      </c>
      <c r="G258" s="10">
        <v>-837.97402210669702</v>
      </c>
      <c r="H258" s="10">
        <v>-231.16095101199369</v>
      </c>
      <c r="I258" s="8">
        <v>212541.36537357976</v>
      </c>
      <c r="R258" s="7"/>
    </row>
    <row r="259" spans="5:18" x14ac:dyDescent="0.25">
      <c r="E259" s="1">
        <v>257</v>
      </c>
      <c r="F259" s="10">
        <v>-1069.1349731186908</v>
      </c>
      <c r="G259" s="10">
        <v>-838.88182729731261</v>
      </c>
      <c r="H259" s="10">
        <v>-230.25314582137813</v>
      </c>
      <c r="I259" s="8">
        <v>211702.48354628251</v>
      </c>
      <c r="R259" s="7"/>
    </row>
    <row r="260" spans="5:18" x14ac:dyDescent="0.25">
      <c r="E260" s="1">
        <v>258</v>
      </c>
      <c r="F260" s="10">
        <v>-1069.1349731186908</v>
      </c>
      <c r="G260" s="10">
        <v>-839.7906159435513</v>
      </c>
      <c r="H260" s="10">
        <v>-229.34435717513935</v>
      </c>
      <c r="I260" s="8">
        <v>210862.6929303389</v>
      </c>
      <c r="R260" s="7"/>
    </row>
    <row r="261" spans="5:18" x14ac:dyDescent="0.25">
      <c r="E261" s="1">
        <v>259</v>
      </c>
      <c r="F261" s="10">
        <v>-1069.1349731186908</v>
      </c>
      <c r="G261" s="10">
        <v>-840.70038911082361</v>
      </c>
      <c r="H261" s="10">
        <v>-228.43458400786716</v>
      </c>
      <c r="I261" s="8">
        <v>210021.99254122813</v>
      </c>
      <c r="R261" s="7"/>
    </row>
    <row r="262" spans="5:18" x14ac:dyDescent="0.25">
      <c r="E262" s="1">
        <v>260</v>
      </c>
      <c r="F262" s="10">
        <v>-1069.1349731186908</v>
      </c>
      <c r="G262" s="10">
        <v>-841.61114786569362</v>
      </c>
      <c r="H262" s="10">
        <v>-227.52382525299706</v>
      </c>
      <c r="I262" s="8">
        <v>209180.38139336242</v>
      </c>
      <c r="R262" s="7"/>
    </row>
    <row r="263" spans="5:18" x14ac:dyDescent="0.25">
      <c r="E263" s="1">
        <v>261</v>
      </c>
      <c r="F263" s="10">
        <v>-1069.1349731186908</v>
      </c>
      <c r="G263" s="10">
        <v>-842.52289327588142</v>
      </c>
      <c r="H263" s="10">
        <v>-226.61207984280927</v>
      </c>
      <c r="I263" s="8">
        <v>208337.85850008653</v>
      </c>
      <c r="R263" s="7"/>
    </row>
    <row r="264" spans="5:18" x14ac:dyDescent="0.25">
      <c r="E264" s="1">
        <v>262</v>
      </c>
      <c r="F264" s="10">
        <v>-1069.1349731186908</v>
      </c>
      <c r="G264" s="10">
        <v>-843.43562641026358</v>
      </c>
      <c r="H264" s="10">
        <v>-225.69934670842704</v>
      </c>
      <c r="I264" s="8">
        <v>207494.42287367623</v>
      </c>
      <c r="R264" s="7"/>
    </row>
    <row r="265" spans="5:18" x14ac:dyDescent="0.25">
      <c r="E265" s="1">
        <v>263</v>
      </c>
      <c r="F265" s="10">
        <v>-1069.1349731186908</v>
      </c>
      <c r="G265" s="10">
        <v>-844.34934833887473</v>
      </c>
      <c r="H265" s="10">
        <v>-224.78562477981595</v>
      </c>
      <c r="I265" s="8">
        <v>206650.07352533736</v>
      </c>
      <c r="R265" s="7"/>
    </row>
    <row r="266" spans="5:18" x14ac:dyDescent="0.25">
      <c r="E266" s="1">
        <v>264</v>
      </c>
      <c r="F266" s="10">
        <v>-1069.1349731186908</v>
      </c>
      <c r="G266" s="10">
        <v>-845.26406013290853</v>
      </c>
      <c r="H266" s="10">
        <v>-223.87091298578216</v>
      </c>
      <c r="I266" s="8">
        <v>205804.80946520442</v>
      </c>
      <c r="R266" s="7"/>
    </row>
    <row r="267" spans="5:18" x14ac:dyDescent="0.25">
      <c r="E267" s="1">
        <v>265</v>
      </c>
      <c r="F267" s="10">
        <v>-1069.1349731186908</v>
      </c>
      <c r="G267" s="10">
        <v>-846.17976286471924</v>
      </c>
      <c r="H267" s="10">
        <v>-222.9552102539715</v>
      </c>
      <c r="I267" s="8">
        <v>204958.62970233976</v>
      </c>
      <c r="R267" s="7"/>
    </row>
    <row r="268" spans="5:18" x14ac:dyDescent="0.25">
      <c r="E268" s="1">
        <v>266</v>
      </c>
      <c r="F268" s="10">
        <v>-1069.1349731186908</v>
      </c>
      <c r="G268" s="10">
        <v>-847.09645760782269</v>
      </c>
      <c r="H268" s="10">
        <v>-222.03851551086811</v>
      </c>
      <c r="I268" s="8">
        <v>204111.53324473192</v>
      </c>
      <c r="R268" s="7"/>
    </row>
    <row r="269" spans="5:18" x14ac:dyDescent="0.25">
      <c r="E269" s="1">
        <v>267</v>
      </c>
      <c r="F269" s="10">
        <v>-1069.1349731186908</v>
      </c>
      <c r="G269" s="10">
        <v>-848.01414543689793</v>
      </c>
      <c r="H269" s="10">
        <v>-221.12082768179295</v>
      </c>
      <c r="I269" s="8">
        <v>203263.51909929496</v>
      </c>
      <c r="R269" s="7"/>
    </row>
    <row r="270" spans="5:18" x14ac:dyDescent="0.25">
      <c r="E270" s="1">
        <v>268</v>
      </c>
      <c r="F270" s="10">
        <v>-1069.1349731186908</v>
      </c>
      <c r="G270" s="10">
        <v>-848.93282742778763</v>
      </c>
      <c r="H270" s="10">
        <v>-220.20214569090294</v>
      </c>
      <c r="I270" s="8">
        <v>202414.58627186727</v>
      </c>
      <c r="R270" s="7"/>
    </row>
    <row r="271" spans="5:18" x14ac:dyDescent="0.25">
      <c r="E271" s="1">
        <v>269</v>
      </c>
      <c r="F271" s="10">
        <v>-1069.1349731186908</v>
      </c>
      <c r="G271" s="10">
        <v>-849.85250465750119</v>
      </c>
      <c r="H271" s="10">
        <v>-219.2824684611895</v>
      </c>
      <c r="I271" s="8">
        <v>201564.73376720972</v>
      </c>
      <c r="R271" s="7"/>
    </row>
    <row r="272" spans="5:18" x14ac:dyDescent="0.25">
      <c r="E272" s="1">
        <v>270</v>
      </c>
      <c r="F272" s="10">
        <v>-1069.1349731186908</v>
      </c>
      <c r="G272" s="10">
        <v>-850.77317820421342</v>
      </c>
      <c r="H272" s="10">
        <v>-218.36179491447726</v>
      </c>
      <c r="I272" s="8">
        <v>200713.96058900552</v>
      </c>
      <c r="R272" s="7"/>
    </row>
    <row r="273" spans="5:18" x14ac:dyDescent="0.25">
      <c r="E273" s="1">
        <v>271</v>
      </c>
      <c r="F273" s="10">
        <v>-1069.1349731186908</v>
      </c>
      <c r="G273" s="10">
        <v>-851.69484914726809</v>
      </c>
      <c r="H273" s="10">
        <v>-217.44012397142268</v>
      </c>
      <c r="I273" s="8">
        <v>199862.26573985824</v>
      </c>
      <c r="R273" s="7"/>
    </row>
    <row r="274" spans="5:18" x14ac:dyDescent="0.25">
      <c r="E274" s="1">
        <v>272</v>
      </c>
      <c r="F274" s="10">
        <v>-1069.1349731186908</v>
      </c>
      <c r="G274" s="10">
        <v>-852.61751856717763</v>
      </c>
      <c r="H274" s="10">
        <v>-216.51745455151314</v>
      </c>
      <c r="I274" s="8">
        <v>199009.64822129105</v>
      </c>
      <c r="R274" s="7"/>
    </row>
    <row r="275" spans="5:18" x14ac:dyDescent="0.25">
      <c r="E275" s="1">
        <v>273</v>
      </c>
      <c r="F275" s="10">
        <v>-1069.1349731186908</v>
      </c>
      <c r="G275" s="10">
        <v>-853.54118754562535</v>
      </c>
      <c r="H275" s="10">
        <v>-215.59378557306536</v>
      </c>
      <c r="I275" s="8">
        <v>198156.10703374544</v>
      </c>
      <c r="R275" s="7"/>
    </row>
    <row r="276" spans="5:18" x14ac:dyDescent="0.25">
      <c r="E276" s="1">
        <v>274</v>
      </c>
      <c r="F276" s="10">
        <v>-1069.1349731186908</v>
      </c>
      <c r="G276" s="10">
        <v>-854.46585716546656</v>
      </c>
      <c r="H276" s="10">
        <v>-214.66911595322424</v>
      </c>
      <c r="I276" s="8">
        <v>197301.64117657999</v>
      </c>
      <c r="R276" s="7"/>
    </row>
    <row r="277" spans="5:18" x14ac:dyDescent="0.25">
      <c r="E277" s="1">
        <v>275</v>
      </c>
      <c r="F277" s="10">
        <v>-1069.1349731186908</v>
      </c>
      <c r="G277" s="10">
        <v>-855.39152851072913</v>
      </c>
      <c r="H277" s="10">
        <v>-213.74344460796166</v>
      </c>
      <c r="I277" s="8">
        <v>196446.24964806929</v>
      </c>
      <c r="R277" s="7"/>
    </row>
    <row r="278" spans="5:18" x14ac:dyDescent="0.25">
      <c r="E278" s="1">
        <v>276</v>
      </c>
      <c r="F278" s="10">
        <v>-1069.1349731186908</v>
      </c>
      <c r="G278" s="10">
        <v>-856.31820266661566</v>
      </c>
      <c r="H278" s="10">
        <v>-212.81677045207502</v>
      </c>
      <c r="I278" s="8">
        <v>195589.93144540259</v>
      </c>
      <c r="R278" s="7"/>
    </row>
    <row r="279" spans="5:18" x14ac:dyDescent="0.25">
      <c r="E279" s="1">
        <v>277</v>
      </c>
      <c r="F279" s="10">
        <v>-1069.1349731186908</v>
      </c>
      <c r="G279" s="10">
        <v>-857.2458807195045</v>
      </c>
      <c r="H279" s="10">
        <v>-211.88909239918621</v>
      </c>
      <c r="I279" s="8">
        <v>194732.68556468317</v>
      </c>
      <c r="R279" s="7"/>
    </row>
    <row r="280" spans="5:18" x14ac:dyDescent="0.25">
      <c r="E280" s="1">
        <v>278</v>
      </c>
      <c r="F280" s="10">
        <v>-1069.1349731186908</v>
      </c>
      <c r="G280" s="10">
        <v>-858.17456375695065</v>
      </c>
      <c r="H280" s="10">
        <v>-210.96040936174009</v>
      </c>
      <c r="I280" s="8">
        <v>193874.5110009262</v>
      </c>
      <c r="R280" s="7"/>
    </row>
    <row r="281" spans="5:18" x14ac:dyDescent="0.25">
      <c r="E281" s="1">
        <v>279</v>
      </c>
      <c r="F281" s="10">
        <v>-1069.1349731186908</v>
      </c>
      <c r="G281" s="10">
        <v>-859.10425286768736</v>
      </c>
      <c r="H281" s="10">
        <v>-210.03072025100337</v>
      </c>
      <c r="I281" s="8">
        <v>193015.40674805854</v>
      </c>
      <c r="R281" s="7"/>
    </row>
    <row r="282" spans="5:18" x14ac:dyDescent="0.25">
      <c r="E282" s="1">
        <v>280</v>
      </c>
      <c r="F282" s="10">
        <v>-1069.1349731186908</v>
      </c>
      <c r="G282" s="10">
        <v>-860.03494914162741</v>
      </c>
      <c r="H282" s="10">
        <v>-209.10002397706339</v>
      </c>
      <c r="I282" s="8">
        <v>192155.37179891687</v>
      </c>
      <c r="R282" s="7"/>
    </row>
    <row r="283" spans="5:18" x14ac:dyDescent="0.25">
      <c r="E283" s="1">
        <v>281</v>
      </c>
      <c r="F283" s="10">
        <v>-1069.1349731186908</v>
      </c>
      <c r="G283" s="10">
        <v>-860.96665366986417</v>
      </c>
      <c r="H283" s="10">
        <v>-208.16831944882662</v>
      </c>
      <c r="I283" s="8">
        <v>191294.405145247</v>
      </c>
      <c r="R283" s="7"/>
    </row>
    <row r="284" spans="5:18" x14ac:dyDescent="0.25">
      <c r="E284" s="1">
        <v>282</v>
      </c>
      <c r="F284" s="10">
        <v>-1069.1349731186908</v>
      </c>
      <c r="G284" s="10">
        <v>-861.89936754467317</v>
      </c>
      <c r="H284" s="10">
        <v>-207.2356055740176</v>
      </c>
      <c r="I284" s="8">
        <v>190432.50577770235</v>
      </c>
      <c r="R284" s="7"/>
    </row>
    <row r="285" spans="5:18" x14ac:dyDescent="0.25">
      <c r="E285" s="1">
        <v>283</v>
      </c>
      <c r="F285" s="10">
        <v>-1069.1349731186908</v>
      </c>
      <c r="G285" s="10">
        <v>-862.83309185951305</v>
      </c>
      <c r="H285" s="10">
        <v>-206.30188125917752</v>
      </c>
      <c r="I285" s="8">
        <v>189569.67268584282</v>
      </c>
      <c r="R285" s="7"/>
    </row>
    <row r="286" spans="5:18" x14ac:dyDescent="0.25">
      <c r="E286" s="1">
        <v>284</v>
      </c>
      <c r="F286" s="10">
        <v>-1069.1349731186908</v>
      </c>
      <c r="G286" s="10">
        <v>-863.76782770902764</v>
      </c>
      <c r="H286" s="10">
        <v>-205.36714540966307</v>
      </c>
      <c r="I286" s="8">
        <v>188705.90485813378</v>
      </c>
      <c r="R286" s="7"/>
    </row>
    <row r="287" spans="5:18" x14ac:dyDescent="0.25">
      <c r="E287" s="1">
        <v>285</v>
      </c>
      <c r="F287" s="10">
        <v>-1069.1349731186908</v>
      </c>
      <c r="G287" s="10">
        <v>-864.70357618904586</v>
      </c>
      <c r="H287" s="10">
        <v>-204.43139692964496</v>
      </c>
      <c r="I287" s="8">
        <v>187841.20128194476</v>
      </c>
      <c r="R287" s="7"/>
    </row>
    <row r="288" spans="5:18" x14ac:dyDescent="0.25">
      <c r="E288" s="1">
        <v>286</v>
      </c>
      <c r="F288" s="10">
        <v>-1069.1349731186908</v>
      </c>
      <c r="G288" s="10">
        <v>-865.64033839658396</v>
      </c>
      <c r="H288" s="10">
        <v>-203.49463472210684</v>
      </c>
      <c r="I288" s="8">
        <v>186975.56094354816</v>
      </c>
      <c r="R288" s="7"/>
    </row>
    <row r="289" spans="5:18" x14ac:dyDescent="0.25">
      <c r="E289" s="1">
        <v>287</v>
      </c>
      <c r="F289" s="10">
        <v>-1069.1349731186908</v>
      </c>
      <c r="G289" s="10">
        <v>-866.57811542984678</v>
      </c>
      <c r="H289" s="10">
        <v>-202.55685768884385</v>
      </c>
      <c r="I289" s="8">
        <v>186108.98282811829</v>
      </c>
      <c r="R289" s="7"/>
    </row>
    <row r="290" spans="5:18" x14ac:dyDescent="0.25">
      <c r="E290" s="1">
        <v>288</v>
      </c>
      <c r="F290" s="10">
        <v>-1069.1349731186908</v>
      </c>
      <c r="G290" s="10">
        <v>-867.51690838822913</v>
      </c>
      <c r="H290" s="10">
        <v>-201.61806473046153</v>
      </c>
      <c r="I290" s="8">
        <v>185241.46591973008</v>
      </c>
      <c r="R290" s="7"/>
    </row>
    <row r="291" spans="5:18" x14ac:dyDescent="0.25">
      <c r="E291" s="1">
        <v>289</v>
      </c>
      <c r="F291" s="10">
        <v>-1069.1349731186908</v>
      </c>
      <c r="G291" s="10">
        <v>-868.45671837231646</v>
      </c>
      <c r="H291" s="10">
        <v>-200.67825474637428</v>
      </c>
      <c r="I291" s="8">
        <v>184373.00920135775</v>
      </c>
      <c r="R291" s="7"/>
    </row>
    <row r="292" spans="5:18" x14ac:dyDescent="0.25">
      <c r="E292" s="1">
        <v>290</v>
      </c>
      <c r="F292" s="10">
        <v>-1069.1349731186908</v>
      </c>
      <c r="G292" s="10">
        <v>-869.39754648388646</v>
      </c>
      <c r="H292" s="10">
        <v>-199.73742663480428</v>
      </c>
      <c r="I292" s="8">
        <v>183503.61165487394</v>
      </c>
      <c r="R292" s="7"/>
    </row>
    <row r="293" spans="5:18" x14ac:dyDescent="0.25">
      <c r="E293" s="1">
        <v>291</v>
      </c>
      <c r="F293" s="10">
        <v>-1069.1349731186908</v>
      </c>
      <c r="G293" s="10">
        <v>-870.33939382591063</v>
      </c>
      <c r="H293" s="10">
        <v>-198.79557929278005</v>
      </c>
      <c r="I293" s="8">
        <v>182633.272261048</v>
      </c>
      <c r="R293" s="7"/>
    </row>
    <row r="294" spans="5:18" x14ac:dyDescent="0.25">
      <c r="E294" s="1">
        <v>292</v>
      </c>
      <c r="F294" s="10">
        <v>-1069.1349731186908</v>
      </c>
      <c r="G294" s="10">
        <v>-871.28226150255546</v>
      </c>
      <c r="H294" s="10">
        <v>-197.85271161613531</v>
      </c>
      <c r="I294" s="8">
        <v>181761.98999954539</v>
      </c>
      <c r="R294" s="7"/>
    </row>
    <row r="295" spans="5:18" x14ac:dyDescent="0.25">
      <c r="E295" s="1">
        <v>293</v>
      </c>
      <c r="F295" s="10">
        <v>-1069.1349731186908</v>
      </c>
      <c r="G295" s="10">
        <v>-872.22615061918327</v>
      </c>
      <c r="H295" s="10">
        <v>-196.90882249950752</v>
      </c>
      <c r="I295" s="8">
        <v>180889.76384892626</v>
      </c>
      <c r="R295" s="7"/>
    </row>
    <row r="296" spans="5:18" x14ac:dyDescent="0.25">
      <c r="E296" s="1">
        <v>294</v>
      </c>
      <c r="F296" s="10">
        <v>-1069.1349731186908</v>
      </c>
      <c r="G296" s="10">
        <v>-873.171062282354</v>
      </c>
      <c r="H296" s="10">
        <v>-195.96391083633674</v>
      </c>
      <c r="I296" s="8">
        <v>180016.59278664386</v>
      </c>
      <c r="R296" s="7"/>
    </row>
    <row r="297" spans="5:18" x14ac:dyDescent="0.25">
      <c r="E297" s="1">
        <v>295</v>
      </c>
      <c r="F297" s="10">
        <v>-1069.1349731186908</v>
      </c>
      <c r="G297" s="10">
        <v>-874.11699759982639</v>
      </c>
      <c r="H297" s="10">
        <v>-195.0179755188642</v>
      </c>
      <c r="I297" s="8">
        <v>179142.47578904408</v>
      </c>
      <c r="R297" s="7"/>
    </row>
    <row r="298" spans="5:18" x14ac:dyDescent="0.25">
      <c r="E298" s="1">
        <v>296</v>
      </c>
      <c r="F298" s="10">
        <v>-1069.1349731186908</v>
      </c>
      <c r="G298" s="10">
        <v>-875.06395768055972</v>
      </c>
      <c r="H298" s="10">
        <v>-194.07101543813107</v>
      </c>
      <c r="I298" s="8">
        <v>178267.41183136348</v>
      </c>
      <c r="R298" s="7"/>
    </row>
    <row r="299" spans="5:18" x14ac:dyDescent="0.25">
      <c r="E299" s="1">
        <v>297</v>
      </c>
      <c r="F299" s="10">
        <v>-1069.1349731186908</v>
      </c>
      <c r="G299" s="10">
        <v>-876.01194363471359</v>
      </c>
      <c r="H299" s="10">
        <v>-193.12302948397712</v>
      </c>
      <c r="I299" s="8">
        <v>177391.3998877288</v>
      </c>
      <c r="R299" s="7"/>
    </row>
    <row r="300" spans="5:18" x14ac:dyDescent="0.25">
      <c r="E300" s="1">
        <v>298</v>
      </c>
      <c r="F300" s="10">
        <v>-1069.1349731186908</v>
      </c>
      <c r="G300" s="10">
        <v>-876.96095657365129</v>
      </c>
      <c r="H300" s="10">
        <v>-192.17401654503956</v>
      </c>
      <c r="I300" s="8">
        <v>176514.43893115511</v>
      </c>
      <c r="R300" s="7"/>
    </row>
    <row r="301" spans="5:18" x14ac:dyDescent="0.25">
      <c r="E301" s="1">
        <v>299</v>
      </c>
      <c r="F301" s="10">
        <v>-1069.1349731186908</v>
      </c>
      <c r="G301" s="10">
        <v>-877.91099760993939</v>
      </c>
      <c r="H301" s="10">
        <v>-191.22397550875138</v>
      </c>
      <c r="I301" s="8">
        <v>175636.52793354518</v>
      </c>
      <c r="R301" s="7"/>
    </row>
    <row r="302" spans="5:18" x14ac:dyDescent="0.25">
      <c r="E302" s="1">
        <v>300</v>
      </c>
      <c r="F302" s="10">
        <v>-1069.1349731186908</v>
      </c>
      <c r="G302" s="10">
        <v>-878.8620678573501</v>
      </c>
      <c r="H302" s="10">
        <v>-190.27290526134064</v>
      </c>
      <c r="I302" s="8">
        <v>174757.66586568783</v>
      </c>
      <c r="R302" s="7"/>
    </row>
    <row r="303" spans="5:18" x14ac:dyDescent="0.25">
      <c r="E303" s="1">
        <v>301</v>
      </c>
      <c r="F303" s="10">
        <v>-1069.1349731186908</v>
      </c>
      <c r="G303" s="10">
        <v>-879.8141684308622</v>
      </c>
      <c r="H303" s="10">
        <v>-189.32080468782851</v>
      </c>
      <c r="I303" s="8">
        <v>173877.85169725699</v>
      </c>
      <c r="R303" s="7"/>
    </row>
    <row r="304" spans="5:18" x14ac:dyDescent="0.25">
      <c r="E304" s="1">
        <v>302</v>
      </c>
      <c r="F304" s="10">
        <v>-1069.1349731186908</v>
      </c>
      <c r="G304" s="10">
        <v>-880.76730044666238</v>
      </c>
      <c r="H304" s="10">
        <v>-188.36767267202842</v>
      </c>
      <c r="I304" s="8">
        <v>172997.0843968103</v>
      </c>
      <c r="R304" s="7"/>
    </row>
    <row r="305" spans="5:18" x14ac:dyDescent="0.25">
      <c r="E305" s="1">
        <v>303</v>
      </c>
      <c r="F305" s="10">
        <v>-1069.1349731186908</v>
      </c>
      <c r="G305" s="10">
        <v>-881.72146502214628</v>
      </c>
      <c r="H305" s="10">
        <v>-187.41350809654452</v>
      </c>
      <c r="I305" s="8">
        <v>172115.36293178814</v>
      </c>
      <c r="R305" s="7"/>
    </row>
    <row r="306" spans="5:18" x14ac:dyDescent="0.25">
      <c r="E306" s="1">
        <v>304</v>
      </c>
      <c r="F306" s="10">
        <v>-1069.1349731186908</v>
      </c>
      <c r="G306" s="10">
        <v>-882.67666327592019</v>
      </c>
      <c r="H306" s="10">
        <v>-186.45830984277052</v>
      </c>
      <c r="I306" s="8">
        <v>171232.68626851228</v>
      </c>
      <c r="R306" s="7"/>
    </row>
    <row r="307" spans="5:18" x14ac:dyDescent="0.25">
      <c r="E307" s="1">
        <v>305</v>
      </c>
      <c r="F307" s="10">
        <v>-1069.1349731186908</v>
      </c>
      <c r="G307" s="10">
        <v>-883.63289632780243</v>
      </c>
      <c r="H307" s="10">
        <v>-185.50207679088828</v>
      </c>
      <c r="I307" s="8">
        <v>170349.05337218443</v>
      </c>
      <c r="R307" s="7"/>
    </row>
    <row r="308" spans="5:18" x14ac:dyDescent="0.25">
      <c r="E308" s="1">
        <v>306</v>
      </c>
      <c r="F308" s="10">
        <v>-1069.1349731186908</v>
      </c>
      <c r="G308" s="10">
        <v>-884.59016529882433</v>
      </c>
      <c r="H308" s="10">
        <v>-184.54480781986649</v>
      </c>
      <c r="I308" s="8">
        <v>169464.46320688562</v>
      </c>
      <c r="R308" s="7"/>
    </row>
    <row r="309" spans="5:18" x14ac:dyDescent="0.25">
      <c r="E309" s="1">
        <v>307</v>
      </c>
      <c r="F309" s="10">
        <v>-1069.1349731186908</v>
      </c>
      <c r="G309" s="10">
        <v>-885.54847131123131</v>
      </c>
      <c r="H309" s="10">
        <v>-183.58650180745943</v>
      </c>
      <c r="I309" s="8">
        <v>168578.91473557436</v>
      </c>
      <c r="R309" s="7"/>
    </row>
    <row r="310" spans="5:18" x14ac:dyDescent="0.25">
      <c r="E310" s="1">
        <v>308</v>
      </c>
      <c r="F310" s="10">
        <v>-1069.1349731186908</v>
      </c>
      <c r="G310" s="10">
        <v>-886.50781548848511</v>
      </c>
      <c r="H310" s="10">
        <v>-182.62715763020555</v>
      </c>
      <c r="I310" s="8">
        <v>167692.40692008592</v>
      </c>
      <c r="R310" s="7"/>
    </row>
    <row r="311" spans="5:18" x14ac:dyDescent="0.25">
      <c r="E311" s="1">
        <v>309</v>
      </c>
      <c r="F311" s="10">
        <v>-1069.1349731186908</v>
      </c>
      <c r="G311" s="10">
        <v>-887.46819895526437</v>
      </c>
      <c r="H311" s="10">
        <v>-181.66677416342637</v>
      </c>
      <c r="I311" s="8">
        <v>166804.93872113063</v>
      </c>
      <c r="R311" s="7"/>
    </row>
    <row r="312" spans="5:18" x14ac:dyDescent="0.25">
      <c r="E312" s="1">
        <v>310</v>
      </c>
      <c r="F312" s="10">
        <v>-1069.1349731186908</v>
      </c>
      <c r="G312" s="10">
        <v>-888.42962283746579</v>
      </c>
      <c r="H312" s="10">
        <v>-180.70535028122487</v>
      </c>
      <c r="I312" s="8">
        <v>165916.50909829317</v>
      </c>
      <c r="R312" s="7"/>
    </row>
    <row r="313" spans="5:18" x14ac:dyDescent="0.25">
      <c r="E313" s="1">
        <v>311</v>
      </c>
      <c r="F313" s="10">
        <v>-1069.1349731186908</v>
      </c>
      <c r="G313" s="10">
        <v>-889.39208826220647</v>
      </c>
      <c r="H313" s="10">
        <v>-179.7428848564843</v>
      </c>
      <c r="I313" s="8">
        <v>165027.11701003098</v>
      </c>
      <c r="R313" s="7"/>
    </row>
    <row r="314" spans="5:18" x14ac:dyDescent="0.25">
      <c r="E314" s="1">
        <v>312</v>
      </c>
      <c r="F314" s="10">
        <v>-1069.1349731186908</v>
      </c>
      <c r="G314" s="10">
        <v>-890.35559635782397</v>
      </c>
      <c r="H314" s="10">
        <v>-178.77937676086688</v>
      </c>
      <c r="I314" s="8">
        <v>164136.76141367314</v>
      </c>
      <c r="R314" s="7"/>
    </row>
    <row r="315" spans="5:18" x14ac:dyDescent="0.25">
      <c r="E315" s="1">
        <v>313</v>
      </c>
      <c r="F315" s="10">
        <v>-1069.1349731186908</v>
      </c>
      <c r="G315" s="10">
        <v>-891.32014825387807</v>
      </c>
      <c r="H315" s="10">
        <v>-177.81482486481255</v>
      </c>
      <c r="I315" s="8">
        <v>163245.4412654193</v>
      </c>
      <c r="R315" s="7"/>
    </row>
    <row r="316" spans="5:18" x14ac:dyDescent="0.25">
      <c r="E316" s="1">
        <v>314</v>
      </c>
      <c r="F316" s="10">
        <v>-1069.1349731186908</v>
      </c>
      <c r="G316" s="10">
        <v>-892.28574508115321</v>
      </c>
      <c r="H316" s="10">
        <v>-176.84922803753753</v>
      </c>
      <c r="I316" s="8">
        <v>162353.1555203381</v>
      </c>
      <c r="R316" s="7"/>
    </row>
    <row r="317" spans="5:18" x14ac:dyDescent="0.25">
      <c r="E317" s="1">
        <v>315</v>
      </c>
      <c r="F317" s="10">
        <v>-1069.1349731186908</v>
      </c>
      <c r="G317" s="10">
        <v>-893.25238797165775</v>
      </c>
      <c r="H317" s="10">
        <v>-175.88258514703298</v>
      </c>
      <c r="I317" s="8">
        <v>161459.90313236648</v>
      </c>
      <c r="R317" s="7"/>
    </row>
    <row r="318" spans="5:18" x14ac:dyDescent="0.25">
      <c r="E318" s="1">
        <v>316</v>
      </c>
      <c r="F318" s="10">
        <v>-1069.1349731186908</v>
      </c>
      <c r="G318" s="10">
        <v>-894.220078058627</v>
      </c>
      <c r="H318" s="10">
        <v>-174.91489506006369</v>
      </c>
      <c r="I318" s="8">
        <v>160565.68305430782</v>
      </c>
      <c r="R318" s="7"/>
    </row>
    <row r="319" spans="5:18" x14ac:dyDescent="0.25">
      <c r="E319" s="1">
        <v>317</v>
      </c>
      <c r="F319" s="10">
        <v>-1069.1349731186908</v>
      </c>
      <c r="G319" s="10">
        <v>-895.18881647652393</v>
      </c>
      <c r="H319" s="10">
        <v>-173.94615664216684</v>
      </c>
      <c r="I319" s="8">
        <v>159670.4942378313</v>
      </c>
      <c r="R319" s="7"/>
    </row>
    <row r="320" spans="5:18" x14ac:dyDescent="0.25">
      <c r="E320" s="1">
        <v>318</v>
      </c>
      <c r="F320" s="10">
        <v>-1069.1349731186908</v>
      </c>
      <c r="G320" s="10">
        <v>-896.15860436104015</v>
      </c>
      <c r="H320" s="10">
        <v>-172.97636875765059</v>
      </c>
      <c r="I320" s="8">
        <v>158774.33563347033</v>
      </c>
      <c r="R320" s="7"/>
    </row>
    <row r="321" spans="5:18" x14ac:dyDescent="0.25">
      <c r="E321" s="1">
        <v>319</v>
      </c>
      <c r="F321" s="10">
        <v>-1069.1349731186908</v>
      </c>
      <c r="G321" s="10">
        <v>-897.12944284909793</v>
      </c>
      <c r="H321" s="10">
        <v>-172.00553026959278</v>
      </c>
      <c r="I321" s="8">
        <v>157877.20619062119</v>
      </c>
      <c r="R321" s="7"/>
    </row>
    <row r="322" spans="5:18" x14ac:dyDescent="0.25">
      <c r="E322" s="1">
        <v>320</v>
      </c>
      <c r="F322" s="10">
        <v>-1069.1349731186908</v>
      </c>
      <c r="G322" s="10">
        <v>-898.1013330788511</v>
      </c>
      <c r="H322" s="10">
        <v>-171.03364003983961</v>
      </c>
      <c r="I322" s="8">
        <v>156979.10485754235</v>
      </c>
      <c r="R322" s="7"/>
    </row>
    <row r="323" spans="5:18" x14ac:dyDescent="0.25">
      <c r="E323" s="1">
        <v>321</v>
      </c>
      <c r="F323" s="10">
        <v>-1069.1349731186908</v>
      </c>
      <c r="G323" s="10">
        <v>-899.07427618968654</v>
      </c>
      <c r="H323" s="10">
        <v>-170.06069692900417</v>
      </c>
      <c r="I323" s="8">
        <v>156080.03058135262</v>
      </c>
      <c r="R323" s="7"/>
    </row>
    <row r="324" spans="5:18" x14ac:dyDescent="0.25">
      <c r="E324" s="1">
        <v>322</v>
      </c>
      <c r="F324" s="10">
        <v>-1069.1349731186908</v>
      </c>
      <c r="G324" s="10">
        <v>-900.04827332222533</v>
      </c>
      <c r="H324" s="10">
        <v>-169.08669979646535</v>
      </c>
      <c r="I324" s="8">
        <v>155179.98230803039</v>
      </c>
      <c r="R324" s="7"/>
    </row>
    <row r="325" spans="5:18" x14ac:dyDescent="0.25">
      <c r="E325" s="1">
        <v>323</v>
      </c>
      <c r="F325" s="10">
        <v>-1069.1349731186908</v>
      </c>
      <c r="G325" s="10">
        <v>-901.02332561832452</v>
      </c>
      <c r="H325" s="10">
        <v>-168.11164750036627</v>
      </c>
      <c r="I325" s="8">
        <v>154278.95898241206</v>
      </c>
      <c r="R325" s="7"/>
    </row>
    <row r="326" spans="5:18" x14ac:dyDescent="0.25">
      <c r="E326" s="1">
        <v>324</v>
      </c>
      <c r="F326" s="10">
        <v>-1069.1349731186908</v>
      </c>
      <c r="G326" s="10">
        <v>-901.99943422107765</v>
      </c>
      <c r="H326" s="10">
        <v>-167.13553889761309</v>
      </c>
      <c r="I326" s="8">
        <v>153376.95954819105</v>
      </c>
      <c r="R326" s="7"/>
    </row>
    <row r="327" spans="5:18" x14ac:dyDescent="0.25">
      <c r="E327" s="1">
        <v>325</v>
      </c>
      <c r="F327" s="10">
        <v>-1069.1349731186908</v>
      </c>
      <c r="G327" s="10">
        <v>-902.97660027481709</v>
      </c>
      <c r="H327" s="10">
        <v>-166.15837284387359</v>
      </c>
      <c r="I327" s="8">
        <v>152473.9829479162</v>
      </c>
      <c r="R327" s="7"/>
    </row>
    <row r="328" spans="5:18" x14ac:dyDescent="0.25">
      <c r="E328" s="1">
        <v>326</v>
      </c>
      <c r="F328" s="10">
        <v>-1069.1349731186908</v>
      </c>
      <c r="G328" s="10">
        <v>-903.95482492511496</v>
      </c>
      <c r="H328" s="10">
        <v>-165.18014819357592</v>
      </c>
      <c r="I328" s="8">
        <v>151570.02812299109</v>
      </c>
      <c r="R328" s="7"/>
    </row>
    <row r="329" spans="5:18" x14ac:dyDescent="0.25">
      <c r="E329" s="1">
        <v>327</v>
      </c>
      <c r="F329" s="10">
        <v>-1069.1349731186908</v>
      </c>
      <c r="G329" s="10">
        <v>-904.93410931878373</v>
      </c>
      <c r="H329" s="10">
        <v>-164.20086379990698</v>
      </c>
      <c r="I329" s="8">
        <v>150665.09401367226</v>
      </c>
      <c r="R329" s="7"/>
    </row>
    <row r="330" spans="5:18" x14ac:dyDescent="0.25">
      <c r="E330" s="1">
        <v>328</v>
      </c>
      <c r="F330" s="10">
        <v>-1069.1349731186908</v>
      </c>
      <c r="G330" s="10">
        <v>-905.91445460387899</v>
      </c>
      <c r="H330" s="10">
        <v>-163.22051851481163</v>
      </c>
      <c r="I330" s="8">
        <v>149759.17955906841</v>
      </c>
      <c r="R330" s="7"/>
    </row>
    <row r="331" spans="5:18" x14ac:dyDescent="0.25">
      <c r="E331" s="1">
        <v>329</v>
      </c>
      <c r="F331" s="10">
        <v>-1069.1349731186908</v>
      </c>
      <c r="G331" s="10">
        <v>-906.8958619297</v>
      </c>
      <c r="H331" s="10">
        <v>-162.23911118899076</v>
      </c>
      <c r="I331" s="8">
        <v>148852.28369713872</v>
      </c>
      <c r="R331" s="7"/>
    </row>
    <row r="332" spans="5:18" x14ac:dyDescent="0.25">
      <c r="E332" s="1">
        <v>330</v>
      </c>
      <c r="F332" s="10">
        <v>-1069.1349731186908</v>
      </c>
      <c r="G332" s="10">
        <v>-907.87833244679052</v>
      </c>
      <c r="H332" s="10">
        <v>-161.25664067190027</v>
      </c>
      <c r="I332" s="8">
        <v>147944.40536469183</v>
      </c>
      <c r="R332" s="7"/>
    </row>
    <row r="333" spans="5:18" x14ac:dyDescent="0.25">
      <c r="E333" s="1">
        <v>331</v>
      </c>
      <c r="F333" s="10">
        <v>-1069.1349731186908</v>
      </c>
      <c r="G333" s="10">
        <v>-908.86186730694112</v>
      </c>
      <c r="H333" s="10">
        <v>-160.27310581174956</v>
      </c>
      <c r="I333" s="8">
        <v>147035.54349738496</v>
      </c>
      <c r="R333" s="7"/>
    </row>
    <row r="334" spans="5:18" x14ac:dyDescent="0.25">
      <c r="E334" s="1">
        <v>332</v>
      </c>
      <c r="F334" s="10">
        <v>-1069.1349731186908</v>
      </c>
      <c r="G334" s="10">
        <v>-909.84646766319031</v>
      </c>
      <c r="H334" s="10">
        <v>-159.2885054555004</v>
      </c>
      <c r="I334" s="8">
        <v>146125.69702972175</v>
      </c>
      <c r="R334" s="7"/>
    </row>
    <row r="335" spans="5:18" x14ac:dyDescent="0.25">
      <c r="E335" s="1">
        <v>333</v>
      </c>
      <c r="F335" s="10">
        <v>-1069.1349731186908</v>
      </c>
      <c r="G335" s="10">
        <v>-910.83213466982545</v>
      </c>
      <c r="H335" s="10">
        <v>-158.30283844886529</v>
      </c>
      <c r="I335" s="8">
        <v>145214.86489505196</v>
      </c>
      <c r="R335" s="7"/>
    </row>
    <row r="336" spans="5:18" x14ac:dyDescent="0.25">
      <c r="E336" s="1">
        <v>334</v>
      </c>
      <c r="F336" s="10">
        <v>-1069.1349731186908</v>
      </c>
      <c r="G336" s="10">
        <v>-911.81886948238446</v>
      </c>
      <c r="H336" s="10">
        <v>-157.31610363630631</v>
      </c>
      <c r="I336" s="8">
        <v>144303.04602556958</v>
      </c>
      <c r="R336" s="7"/>
    </row>
    <row r="337" spans="5:18" x14ac:dyDescent="0.25">
      <c r="E337" s="1">
        <v>335</v>
      </c>
      <c r="F337" s="10">
        <v>-1069.1349731186908</v>
      </c>
      <c r="G337" s="10">
        <v>-912.80667325765705</v>
      </c>
      <c r="H337" s="10">
        <v>-156.32829986103371</v>
      </c>
      <c r="I337" s="8">
        <v>143390.23935231194</v>
      </c>
      <c r="R337" s="7"/>
    </row>
    <row r="338" spans="5:18" x14ac:dyDescent="0.25">
      <c r="E338" s="1">
        <v>336</v>
      </c>
      <c r="F338" s="10">
        <v>-1069.1349731186908</v>
      </c>
      <c r="G338" s="10">
        <v>-913.79554715368613</v>
      </c>
      <c r="H338" s="10">
        <v>-155.33942596500458</v>
      </c>
      <c r="I338" s="8">
        <v>142476.44380515823</v>
      </c>
      <c r="R338" s="7"/>
    </row>
    <row r="339" spans="5:18" x14ac:dyDescent="0.25">
      <c r="E339" s="1">
        <v>337</v>
      </c>
      <c r="F339" s="10">
        <v>-1069.1349731186908</v>
      </c>
      <c r="G339" s="10">
        <v>-914.78549232976934</v>
      </c>
      <c r="H339" s="10">
        <v>-154.34948078892143</v>
      </c>
      <c r="I339" s="8">
        <v>141561.65831282845</v>
      </c>
      <c r="R339" s="7"/>
    </row>
    <row r="340" spans="5:18" x14ac:dyDescent="0.25">
      <c r="E340" s="1">
        <v>338</v>
      </c>
      <c r="F340" s="10">
        <v>-1069.1349731186908</v>
      </c>
      <c r="G340" s="10">
        <v>-915.77650994646001</v>
      </c>
      <c r="H340" s="10">
        <v>-153.35846317223084</v>
      </c>
      <c r="I340" s="8">
        <v>140645.88180288198</v>
      </c>
      <c r="R340" s="7"/>
    </row>
    <row r="341" spans="5:18" x14ac:dyDescent="0.25">
      <c r="E341" s="1">
        <v>339</v>
      </c>
      <c r="F341" s="10">
        <v>-1069.1349731186908</v>
      </c>
      <c r="G341" s="10">
        <v>-916.7686011655685</v>
      </c>
      <c r="H341" s="10">
        <v>-152.36637195312218</v>
      </c>
      <c r="I341" s="8">
        <v>139729.11320171639</v>
      </c>
      <c r="R341" s="7"/>
    </row>
    <row r="342" spans="5:18" x14ac:dyDescent="0.25">
      <c r="E342" s="1">
        <v>340</v>
      </c>
      <c r="F342" s="10">
        <v>-1069.1349731186908</v>
      </c>
      <c r="G342" s="10">
        <v>-917.76176715016459</v>
      </c>
      <c r="H342" s="10">
        <v>-151.37320596852615</v>
      </c>
      <c r="I342" s="8">
        <v>138811.35143456628</v>
      </c>
      <c r="R342" s="7"/>
    </row>
    <row r="343" spans="5:18" x14ac:dyDescent="0.25">
      <c r="E343" s="1">
        <v>341</v>
      </c>
      <c r="F343" s="10">
        <v>-1069.1349731186908</v>
      </c>
      <c r="G343" s="10">
        <v>-918.75600906457726</v>
      </c>
      <c r="H343" s="10">
        <v>-150.37896405411348</v>
      </c>
      <c r="I343" s="8">
        <v>137892.5954255017</v>
      </c>
      <c r="R343" s="7"/>
    </row>
    <row r="344" spans="5:18" x14ac:dyDescent="0.25">
      <c r="E344" s="1">
        <v>342</v>
      </c>
      <c r="F344" s="10">
        <v>-1069.1349731186908</v>
      </c>
      <c r="G344" s="10">
        <v>-919.75132807439707</v>
      </c>
      <c r="H344" s="10">
        <v>-149.3836450442935</v>
      </c>
      <c r="I344" s="8">
        <v>136972.84409742733</v>
      </c>
      <c r="R344" s="7"/>
    </row>
    <row r="345" spans="5:18" x14ac:dyDescent="0.25">
      <c r="E345" s="1">
        <v>343</v>
      </c>
      <c r="F345" s="10">
        <v>-1069.1349731186908</v>
      </c>
      <c r="G345" s="10">
        <v>-920.74772534647798</v>
      </c>
      <c r="H345" s="10">
        <v>-148.38724777221293</v>
      </c>
      <c r="I345" s="8">
        <v>136052.09637208079</v>
      </c>
      <c r="R345" s="7"/>
    </row>
    <row r="346" spans="5:18" x14ac:dyDescent="0.25">
      <c r="E346" s="1">
        <v>344</v>
      </c>
      <c r="F346" s="10">
        <v>-1069.1349731186908</v>
      </c>
      <c r="G346" s="10">
        <v>-921.74520204893645</v>
      </c>
      <c r="H346" s="10">
        <v>-147.3897710697542</v>
      </c>
      <c r="I346" s="8">
        <v>135130.35117003188</v>
      </c>
      <c r="R346" s="7"/>
    </row>
    <row r="347" spans="5:18" x14ac:dyDescent="0.25">
      <c r="E347" s="1">
        <v>345</v>
      </c>
      <c r="F347" s="10">
        <v>-1069.1349731186908</v>
      </c>
      <c r="G347" s="10">
        <v>-922.74375935115609</v>
      </c>
      <c r="H347" s="10">
        <v>-146.39121376753454</v>
      </c>
      <c r="I347" s="8">
        <v>134207.60741068074</v>
      </c>
      <c r="R347" s="7"/>
    </row>
    <row r="348" spans="5:18" x14ac:dyDescent="0.25">
      <c r="E348" s="1">
        <v>346</v>
      </c>
      <c r="F348" s="10">
        <v>-1069.1349731186908</v>
      </c>
      <c r="G348" s="10">
        <v>-923.74339842378663</v>
      </c>
      <c r="H348" s="10">
        <v>-145.39157469490414</v>
      </c>
      <c r="I348" s="8">
        <v>133283.86401225696</v>
      </c>
      <c r="R348" s="7"/>
    </row>
    <row r="349" spans="5:18" x14ac:dyDescent="0.25">
      <c r="E349" s="1">
        <v>347</v>
      </c>
      <c r="F349" s="10">
        <v>-1069.1349731186908</v>
      </c>
      <c r="G349" s="10">
        <v>-924.74412043874565</v>
      </c>
      <c r="H349" s="10">
        <v>-144.390852679945</v>
      </c>
      <c r="I349" s="8">
        <v>132359.11989181815</v>
      </c>
      <c r="R349" s="7"/>
    </row>
    <row r="350" spans="5:18" x14ac:dyDescent="0.25">
      <c r="E350" s="1">
        <v>348</v>
      </c>
      <c r="F350" s="10">
        <v>-1069.1349731186908</v>
      </c>
      <c r="G350" s="10">
        <v>-925.74592656922107</v>
      </c>
      <c r="H350" s="10">
        <v>-143.38904654946973</v>
      </c>
      <c r="I350" s="8">
        <v>131433.37396524893</v>
      </c>
      <c r="R350" s="7"/>
    </row>
    <row r="351" spans="5:18" x14ac:dyDescent="0.25">
      <c r="E351" s="1">
        <v>349</v>
      </c>
      <c r="F351" s="10">
        <v>-1069.1349731186908</v>
      </c>
      <c r="G351" s="10">
        <v>-926.7488179896709</v>
      </c>
      <c r="H351" s="10">
        <v>-142.38615512901973</v>
      </c>
      <c r="I351" s="8">
        <v>130506.62514725927</v>
      </c>
      <c r="R351" s="7"/>
    </row>
    <row r="352" spans="5:18" x14ac:dyDescent="0.25">
      <c r="E352" s="1">
        <v>350</v>
      </c>
      <c r="F352" s="10">
        <v>-1069.1349731186908</v>
      </c>
      <c r="G352" s="10">
        <v>-927.75279587582645</v>
      </c>
      <c r="H352" s="10">
        <v>-141.38217724286426</v>
      </c>
      <c r="I352" s="8">
        <v>129578.87235138344</v>
      </c>
      <c r="R352" s="7"/>
    </row>
    <row r="353" spans="5:18" x14ac:dyDescent="0.25">
      <c r="E353" s="1">
        <v>351</v>
      </c>
      <c r="F353" s="10">
        <v>-1069.1349731186908</v>
      </c>
      <c r="G353" s="10">
        <v>-928.75786140469188</v>
      </c>
      <c r="H353" s="10">
        <v>-140.37711171399874</v>
      </c>
      <c r="I353" s="8">
        <v>128650.11448997882</v>
      </c>
      <c r="R353" s="7"/>
    </row>
    <row r="354" spans="5:18" x14ac:dyDescent="0.25">
      <c r="E354" s="1">
        <v>352</v>
      </c>
      <c r="F354" s="10">
        <v>-1069.1349731186908</v>
      </c>
      <c r="G354" s="10">
        <v>-929.7640157545469</v>
      </c>
      <c r="H354" s="10">
        <v>-139.37095736414369</v>
      </c>
      <c r="I354" s="8">
        <v>127720.35047422431</v>
      </c>
      <c r="R354" s="7"/>
    </row>
    <row r="355" spans="5:18" x14ac:dyDescent="0.25">
      <c r="E355" s="1">
        <v>353</v>
      </c>
      <c r="F355" s="10">
        <v>-1069.1349731186908</v>
      </c>
      <c r="G355" s="10">
        <v>-930.77126010494771</v>
      </c>
      <c r="H355" s="10">
        <v>-138.36371301374291</v>
      </c>
      <c r="I355" s="8">
        <v>126789.57921411929</v>
      </c>
      <c r="R355" s="7"/>
    </row>
    <row r="356" spans="5:18" x14ac:dyDescent="0.25">
      <c r="E356" s="1">
        <v>354</v>
      </c>
      <c r="F356" s="10">
        <v>-1069.1349731186908</v>
      </c>
      <c r="G356" s="10">
        <v>-931.77959563672823</v>
      </c>
      <c r="H356" s="10">
        <v>-137.35537748196259</v>
      </c>
      <c r="I356" s="8">
        <v>125857.79961848253</v>
      </c>
      <c r="R356" s="7"/>
    </row>
    <row r="357" spans="5:18" x14ac:dyDescent="0.25">
      <c r="E357" s="1">
        <v>355</v>
      </c>
      <c r="F357" s="10">
        <v>-1069.1349731186908</v>
      </c>
      <c r="G357" s="10">
        <v>-932.78902353200124</v>
      </c>
      <c r="H357" s="10">
        <v>-136.34594958668944</v>
      </c>
      <c r="I357" s="8">
        <v>124925.01059495052</v>
      </c>
      <c r="R357" s="7"/>
    </row>
    <row r="358" spans="5:18" x14ac:dyDescent="0.25">
      <c r="E358" s="1">
        <v>356</v>
      </c>
      <c r="F358" s="10">
        <v>-1069.1349731186908</v>
      </c>
      <c r="G358" s="10">
        <v>-933.79954497416099</v>
      </c>
      <c r="H358" s="10">
        <v>-135.33542814452977</v>
      </c>
      <c r="I358" s="8">
        <v>123991.21104997635</v>
      </c>
      <c r="R358" s="7"/>
    </row>
    <row r="359" spans="5:18" x14ac:dyDescent="0.25">
      <c r="E359" s="1">
        <v>357</v>
      </c>
      <c r="F359" s="10">
        <v>-1069.1349731186908</v>
      </c>
      <c r="G359" s="10">
        <v>-934.8111611478829</v>
      </c>
      <c r="H359" s="10">
        <v>-134.32381197080775</v>
      </c>
      <c r="I359" s="8">
        <v>123056.39988882851</v>
      </c>
      <c r="R359" s="7"/>
    </row>
    <row r="360" spans="5:18" x14ac:dyDescent="0.25">
      <c r="E360" s="1">
        <v>358</v>
      </c>
      <c r="F360" s="10">
        <v>-1069.1349731186908</v>
      </c>
      <c r="G360" s="10">
        <v>-935.82387323912633</v>
      </c>
      <c r="H360" s="10">
        <v>-133.31109987956424</v>
      </c>
      <c r="I360" s="8">
        <v>122120.57601558941</v>
      </c>
      <c r="R360" s="7"/>
    </row>
    <row r="361" spans="5:18" x14ac:dyDescent="0.25">
      <c r="E361" s="1">
        <v>359</v>
      </c>
      <c r="F361" s="10">
        <v>-1069.1349731186908</v>
      </c>
      <c r="G361" s="10">
        <v>-936.83768243513555</v>
      </c>
      <c r="H361" s="10">
        <v>-132.29729068355519</v>
      </c>
      <c r="I361" s="8">
        <v>121183.73833315418</v>
      </c>
      <c r="R361" s="7"/>
    </row>
    <row r="362" spans="5:18" x14ac:dyDescent="0.25">
      <c r="E362" s="1">
        <v>360</v>
      </c>
      <c r="F362" s="10">
        <v>-1069.1349731186908</v>
      </c>
      <c r="G362" s="10">
        <v>-937.85258992444017</v>
      </c>
      <c r="H362" s="10">
        <v>-131.28238319425046</v>
      </c>
      <c r="I362" s="8">
        <v>120245.88574322988</v>
      </c>
      <c r="R362" s="7"/>
    </row>
    <row r="363" spans="5:18" x14ac:dyDescent="0.25">
      <c r="E363" s="1">
        <v>361</v>
      </c>
      <c r="F363" s="10">
        <v>-1069.1349731186908</v>
      </c>
      <c r="G363" s="10">
        <v>-938.86859689685832</v>
      </c>
      <c r="H363" s="10">
        <v>-130.26637622183233</v>
      </c>
      <c r="I363" s="8">
        <v>119307.01714633295</v>
      </c>
      <c r="R363" s="7"/>
    </row>
    <row r="364" spans="5:18" x14ac:dyDescent="0.25">
      <c r="E364" s="1">
        <v>362</v>
      </c>
      <c r="F364" s="10">
        <v>-1069.1349731186908</v>
      </c>
      <c r="G364" s="10">
        <v>-939.88570454349679</v>
      </c>
      <c r="H364" s="10">
        <v>-129.24926857519404</v>
      </c>
      <c r="I364" s="8">
        <v>118367.13144178945</v>
      </c>
      <c r="R364" s="7"/>
    </row>
    <row r="365" spans="5:18" x14ac:dyDescent="0.25">
      <c r="E365" s="1">
        <v>363</v>
      </c>
      <c r="F365" s="10">
        <v>-1069.1349731186908</v>
      </c>
      <c r="G365" s="10">
        <v>-940.90391405675211</v>
      </c>
      <c r="H365" s="10">
        <v>-128.23105906193859</v>
      </c>
      <c r="I365" s="8">
        <v>117426.22752773273</v>
      </c>
      <c r="R365" s="7"/>
    </row>
    <row r="366" spans="5:18" x14ac:dyDescent="0.25">
      <c r="E366" s="1">
        <v>364</v>
      </c>
      <c r="F366" s="10">
        <v>-1069.1349731186908</v>
      </c>
      <c r="G366" s="10">
        <v>-941.92322663031359</v>
      </c>
      <c r="H366" s="10">
        <v>-127.2117464883771</v>
      </c>
      <c r="I366" s="8">
        <v>116484.30430110235</v>
      </c>
      <c r="R366" s="7"/>
    </row>
    <row r="367" spans="5:18" x14ac:dyDescent="0.25">
      <c r="E367" s="1">
        <v>365</v>
      </c>
      <c r="F367" s="10">
        <v>-1069.1349731186908</v>
      </c>
      <c r="G367" s="10">
        <v>-942.94364345916313</v>
      </c>
      <c r="H367" s="10">
        <v>-126.19132965952758</v>
      </c>
      <c r="I367" s="8">
        <v>115541.36065764329</v>
      </c>
      <c r="R367" s="7"/>
    </row>
    <row r="368" spans="5:18" x14ac:dyDescent="0.25">
      <c r="E368" s="1">
        <v>366</v>
      </c>
      <c r="F368" s="10">
        <v>-1069.1349731186908</v>
      </c>
      <c r="G368" s="10">
        <v>-943.96516573957717</v>
      </c>
      <c r="H368" s="10">
        <v>-125.16980737911349</v>
      </c>
      <c r="I368" s="8">
        <v>114597.39549190359</v>
      </c>
      <c r="R368" s="7"/>
    </row>
    <row r="369" spans="5:18" x14ac:dyDescent="0.25">
      <c r="E369" s="1">
        <v>367</v>
      </c>
      <c r="F369" s="10">
        <v>-1069.1349731186908</v>
      </c>
      <c r="G369" s="10">
        <v>-944.98779466912845</v>
      </c>
      <c r="H369" s="10">
        <v>-124.14717844956229</v>
      </c>
      <c r="I369" s="8">
        <v>113652.40769723454</v>
      </c>
      <c r="R369" s="7"/>
    </row>
    <row r="370" spans="5:18" x14ac:dyDescent="0.25">
      <c r="E370" s="1">
        <v>368</v>
      </c>
      <c r="F370" s="10">
        <v>-1069.1349731186908</v>
      </c>
      <c r="G370" s="10">
        <v>-946.0115314466866</v>
      </c>
      <c r="H370" s="10">
        <v>-123.12344167200409</v>
      </c>
      <c r="I370" s="8">
        <v>112706.39616578782</v>
      </c>
      <c r="R370" s="7"/>
    </row>
    <row r="371" spans="5:18" x14ac:dyDescent="0.25">
      <c r="E371" s="1">
        <v>369</v>
      </c>
      <c r="F371" s="10">
        <v>-1069.1349731186908</v>
      </c>
      <c r="G371" s="10">
        <v>-947.03637727242062</v>
      </c>
      <c r="H371" s="10">
        <v>-122.09859584627017</v>
      </c>
      <c r="I371" s="8">
        <v>111759.35978851543</v>
      </c>
      <c r="R371" s="7"/>
    </row>
    <row r="372" spans="5:18" x14ac:dyDescent="0.25">
      <c r="E372" s="1">
        <v>370</v>
      </c>
      <c r="F372" s="10">
        <v>-1069.1349731186908</v>
      </c>
      <c r="G372" s="10">
        <v>-948.06233334779893</v>
      </c>
      <c r="H372" s="10">
        <v>-121.07263977089171</v>
      </c>
      <c r="I372" s="8">
        <v>110811.29745516763</v>
      </c>
      <c r="R372" s="7"/>
    </row>
    <row r="373" spans="5:18" x14ac:dyDescent="0.25">
      <c r="E373" s="1">
        <v>371</v>
      </c>
      <c r="F373" s="10">
        <v>-1069.1349731186908</v>
      </c>
      <c r="G373" s="10">
        <v>-949.08940087559245</v>
      </c>
      <c r="H373" s="10">
        <v>-120.04557224309825</v>
      </c>
      <c r="I373" s="8">
        <v>109862.20805429202</v>
      </c>
      <c r="R373" s="7"/>
    </row>
    <row r="374" spans="5:18" x14ac:dyDescent="0.25">
      <c r="E374" s="1">
        <v>372</v>
      </c>
      <c r="F374" s="10">
        <v>-1069.1349731186908</v>
      </c>
      <c r="G374" s="10">
        <v>-950.11758105987428</v>
      </c>
      <c r="H374" s="10">
        <v>-119.01739205881634</v>
      </c>
      <c r="I374" s="8">
        <v>108912.09047323221</v>
      </c>
      <c r="R374" s="7"/>
    </row>
    <row r="375" spans="5:18" x14ac:dyDescent="0.25">
      <c r="E375" s="1">
        <v>373</v>
      </c>
      <c r="F375" s="10">
        <v>-1069.1349731186908</v>
      </c>
      <c r="G375" s="10">
        <v>-951.14687510602255</v>
      </c>
      <c r="H375" s="10">
        <v>-117.98809801266817</v>
      </c>
      <c r="I375" s="8">
        <v>107960.94359812606</v>
      </c>
      <c r="R375" s="7"/>
    </row>
    <row r="376" spans="5:18" x14ac:dyDescent="0.25">
      <c r="E376" s="1">
        <v>374</v>
      </c>
      <c r="F376" s="10">
        <v>-1069.1349731186908</v>
      </c>
      <c r="G376" s="10">
        <v>-952.17728422072082</v>
      </c>
      <c r="H376" s="10">
        <v>-116.95768889796997</v>
      </c>
      <c r="I376" s="8">
        <v>107008.76631390542</v>
      </c>
      <c r="R376" s="7"/>
    </row>
    <row r="377" spans="5:18" x14ac:dyDescent="0.25">
      <c r="E377" s="1">
        <v>375</v>
      </c>
      <c r="F377" s="10">
        <v>-1069.1349731186908</v>
      </c>
      <c r="G377" s="10">
        <v>-953.20880961195996</v>
      </c>
      <c r="H377" s="10">
        <v>-115.92616350673087</v>
      </c>
      <c r="I377" s="8">
        <v>106055.55750429339</v>
      </c>
      <c r="R377" s="7"/>
    </row>
    <row r="378" spans="5:18" x14ac:dyDescent="0.25">
      <c r="E378" s="1">
        <v>376</v>
      </c>
      <c r="F378" s="10">
        <v>-1069.1349731186908</v>
      </c>
      <c r="G378" s="10">
        <v>-954.2414524890396</v>
      </c>
      <c r="H378" s="10">
        <v>-114.89352062965123</v>
      </c>
      <c r="I378" s="8">
        <v>105101.3160518044</v>
      </c>
      <c r="R378" s="7"/>
    </row>
    <row r="379" spans="5:18" x14ac:dyDescent="0.25">
      <c r="E379" s="1">
        <v>377</v>
      </c>
      <c r="F379" s="10">
        <v>-1069.1349731186908</v>
      </c>
      <c r="G379" s="10">
        <v>-955.27521406256926</v>
      </c>
      <c r="H379" s="10">
        <v>-113.85975905612146</v>
      </c>
      <c r="I379" s="8">
        <v>104146.04083774186</v>
      </c>
      <c r="R379" s="7"/>
    </row>
    <row r="380" spans="5:18" x14ac:dyDescent="0.25">
      <c r="E380" s="1">
        <v>378</v>
      </c>
      <c r="F380" s="10">
        <v>-1069.1349731186908</v>
      </c>
      <c r="G380" s="10">
        <v>-956.31009554447041</v>
      </c>
      <c r="H380" s="10">
        <v>-112.82487757422035</v>
      </c>
      <c r="I380" s="8">
        <v>103189.73074219737</v>
      </c>
      <c r="R380" s="7"/>
    </row>
    <row r="381" spans="5:18" x14ac:dyDescent="0.25">
      <c r="E381" s="1">
        <v>379</v>
      </c>
      <c r="F381" s="10">
        <v>-1069.1349731186908</v>
      </c>
      <c r="G381" s="10">
        <v>-957.34609814797693</v>
      </c>
      <c r="H381" s="10">
        <v>-111.78887497071381</v>
      </c>
      <c r="I381" s="8">
        <v>102232.38464404939</v>
      </c>
      <c r="R381" s="7"/>
    </row>
    <row r="382" spans="5:18" x14ac:dyDescent="0.25">
      <c r="E382" s="1">
        <v>380</v>
      </c>
      <c r="F382" s="10">
        <v>-1069.1349731186908</v>
      </c>
      <c r="G382" s="10">
        <v>-958.38322308763713</v>
      </c>
      <c r="H382" s="10">
        <v>-110.7517500310535</v>
      </c>
      <c r="I382" s="8">
        <v>101274.00142096175</v>
      </c>
      <c r="R382" s="7"/>
    </row>
    <row r="383" spans="5:18" x14ac:dyDescent="0.25">
      <c r="E383" s="1">
        <v>381</v>
      </c>
      <c r="F383" s="10">
        <v>-1069.1349731186908</v>
      </c>
      <c r="G383" s="10">
        <v>-959.42147157931538</v>
      </c>
      <c r="H383" s="10">
        <v>-109.71350153937524</v>
      </c>
      <c r="I383" s="8">
        <v>100314.57994938252</v>
      </c>
      <c r="R383" s="7"/>
    </row>
    <row r="384" spans="5:18" x14ac:dyDescent="0.25">
      <c r="E384" s="1">
        <v>382</v>
      </c>
      <c r="F384" s="10">
        <v>-1069.1349731186908</v>
      </c>
      <c r="G384" s="10">
        <v>-960.46084484019309</v>
      </c>
      <c r="H384" s="10">
        <v>-108.67412827849766</v>
      </c>
      <c r="I384" s="8">
        <v>99354.119104542304</v>
      </c>
      <c r="R384" s="7"/>
    </row>
    <row r="385" spans="5:18" x14ac:dyDescent="0.25">
      <c r="E385" s="1">
        <v>383</v>
      </c>
      <c r="F385" s="10">
        <v>-1069.1349731186908</v>
      </c>
      <c r="G385" s="10">
        <v>-961.50134408877</v>
      </c>
      <c r="H385" s="10">
        <v>-107.63362902992078</v>
      </c>
      <c r="I385" s="8">
        <v>98392.617760453431</v>
      </c>
      <c r="R385" s="7"/>
    </row>
    <row r="386" spans="5:18" x14ac:dyDescent="0.25">
      <c r="E386" s="1">
        <v>384</v>
      </c>
      <c r="F386" s="10">
        <v>-1069.1349731186908</v>
      </c>
      <c r="G386" s="10">
        <v>-962.54297054486608</v>
      </c>
      <c r="H386" s="10">
        <v>-106.59200257382459</v>
      </c>
      <c r="I386" s="8">
        <v>97430.074789908598</v>
      </c>
      <c r="R386" s="7"/>
    </row>
    <row r="387" spans="5:18" x14ac:dyDescent="0.25">
      <c r="E387" s="1">
        <v>385</v>
      </c>
      <c r="F387" s="10">
        <v>-1069.1349731186908</v>
      </c>
      <c r="G387" s="10">
        <v>-963.58572542962304</v>
      </c>
      <c r="H387" s="10">
        <v>-105.54924768906767</v>
      </c>
      <c r="I387" s="8">
        <v>96466.489064478956</v>
      </c>
      <c r="R387" s="7"/>
    </row>
    <row r="388" spans="5:18" x14ac:dyDescent="0.25">
      <c r="E388" s="1">
        <v>386</v>
      </c>
      <c r="F388" s="10">
        <v>-1069.1349731186908</v>
      </c>
      <c r="G388" s="10">
        <v>-964.6296099655051</v>
      </c>
      <c r="H388" s="10">
        <v>-104.50536315318558</v>
      </c>
      <c r="I388" s="8">
        <v>95501.859454513469</v>
      </c>
      <c r="R388" s="7"/>
    </row>
    <row r="389" spans="5:18" x14ac:dyDescent="0.25">
      <c r="E389" s="1">
        <v>387</v>
      </c>
      <c r="F389" s="10">
        <v>-1069.1349731186908</v>
      </c>
      <c r="G389" s="10">
        <v>-965.67462537630104</v>
      </c>
      <c r="H389" s="10">
        <v>-103.46034774238962</v>
      </c>
      <c r="I389" s="8">
        <v>94536.184829137172</v>
      </c>
      <c r="R389" s="7"/>
    </row>
    <row r="390" spans="5:18" x14ac:dyDescent="0.25">
      <c r="E390" s="1">
        <v>388</v>
      </c>
      <c r="F390" s="10">
        <v>-1069.1349731186908</v>
      </c>
      <c r="G390" s="10">
        <v>-966.72077288712546</v>
      </c>
      <c r="H390" s="10">
        <v>-102.41420023156527</v>
      </c>
      <c r="I390" s="8">
        <v>93569.464056250057</v>
      </c>
      <c r="R390" s="7"/>
    </row>
    <row r="391" spans="5:18" x14ac:dyDescent="0.25">
      <c r="E391" s="1">
        <v>389</v>
      </c>
      <c r="F391" s="10">
        <v>-1069.1349731186908</v>
      </c>
      <c r="G391" s="10">
        <v>-967.76805372441981</v>
      </c>
      <c r="H391" s="10">
        <v>-101.36691939427089</v>
      </c>
      <c r="I391" s="8">
        <v>92601.696002525568</v>
      </c>
      <c r="R391" s="7"/>
    </row>
    <row r="392" spans="5:18" x14ac:dyDescent="0.25">
      <c r="E392" s="1">
        <v>390</v>
      </c>
      <c r="F392" s="10">
        <v>-1069.1349731186908</v>
      </c>
      <c r="G392" s="10">
        <v>-968.81646911595465</v>
      </c>
      <c r="H392" s="10">
        <v>-100.31850400273611</v>
      </c>
      <c r="I392" s="8">
        <v>91632.879533409665</v>
      </c>
      <c r="R392" s="7"/>
    </row>
    <row r="393" spans="5:18" x14ac:dyDescent="0.25">
      <c r="E393" s="1">
        <v>391</v>
      </c>
      <c r="F393" s="10">
        <v>-1069.1349731186908</v>
      </c>
      <c r="G393" s="10">
        <v>-969.86602029083019</v>
      </c>
      <c r="H393" s="10">
        <v>-99.268952827860502</v>
      </c>
      <c r="I393" s="8">
        <v>90663.013513118844</v>
      </c>
      <c r="R393" s="7"/>
    </row>
    <row r="394" spans="5:18" x14ac:dyDescent="0.25">
      <c r="E394" s="1">
        <v>392</v>
      </c>
      <c r="F394" s="10">
        <v>-1069.1349731186908</v>
      </c>
      <c r="G394" s="10">
        <v>-970.91670847947864</v>
      </c>
      <c r="H394" s="10">
        <v>-98.218264639212094</v>
      </c>
      <c r="I394" s="8">
        <v>89692.096804639383</v>
      </c>
      <c r="R394" s="7"/>
    </row>
    <row r="395" spans="5:18" x14ac:dyDescent="0.25">
      <c r="E395" s="1">
        <v>393</v>
      </c>
      <c r="F395" s="10">
        <v>-1069.1349731186908</v>
      </c>
      <c r="G395" s="10">
        <v>-971.96853491366471</v>
      </c>
      <c r="H395" s="10">
        <v>-97.166438205025983</v>
      </c>
      <c r="I395" s="8">
        <v>88720.12826972577</v>
      </c>
      <c r="R395" s="7"/>
    </row>
    <row r="396" spans="5:18" x14ac:dyDescent="0.25">
      <c r="E396" s="1">
        <v>394</v>
      </c>
      <c r="F396" s="10">
        <v>-1069.1349731186908</v>
      </c>
      <c r="G396" s="10">
        <v>-973.02150082648791</v>
      </c>
      <c r="H396" s="10">
        <v>-96.113472292202871</v>
      </c>
      <c r="I396" s="8">
        <v>87747.106768899248</v>
      </c>
      <c r="R396" s="7"/>
    </row>
    <row r="397" spans="5:18" x14ac:dyDescent="0.25">
      <c r="E397" s="1">
        <v>395</v>
      </c>
      <c r="F397" s="10">
        <v>-1069.1349731186908</v>
      </c>
      <c r="G397" s="10">
        <v>-974.07560745238322</v>
      </c>
      <c r="H397" s="10">
        <v>-95.0593656663075</v>
      </c>
      <c r="I397" s="8">
        <v>86773.031161446881</v>
      </c>
      <c r="R397" s="7"/>
    </row>
    <row r="398" spans="5:18" x14ac:dyDescent="0.25">
      <c r="E398" s="1">
        <v>396</v>
      </c>
      <c r="F398" s="10">
        <v>-1069.1349731186908</v>
      </c>
      <c r="G398" s="10">
        <v>-975.13085602712317</v>
      </c>
      <c r="H398" s="10">
        <v>-94.004117091567409</v>
      </c>
      <c r="I398" s="8">
        <v>85797.900305419695</v>
      </c>
      <c r="R398" s="7"/>
    </row>
    <row r="399" spans="5:18" x14ac:dyDescent="0.25">
      <c r="E399" s="1">
        <v>397</v>
      </c>
      <c r="F399" s="10">
        <v>-1069.1349731186908</v>
      </c>
      <c r="G399" s="10">
        <v>-976.18724778781939</v>
      </c>
      <c r="H399" s="10">
        <v>-92.947725330871364</v>
      </c>
      <c r="I399" s="8">
        <v>84821.71305763186</v>
      </c>
      <c r="R399" s="7"/>
    </row>
    <row r="400" spans="5:18" x14ac:dyDescent="0.25">
      <c r="E400" s="1">
        <v>398</v>
      </c>
      <c r="F400" s="10">
        <v>-1069.1349731186908</v>
      </c>
      <c r="G400" s="10">
        <v>-977.24478397292273</v>
      </c>
      <c r="H400" s="10">
        <v>-91.890189145767906</v>
      </c>
      <c r="I400" s="8">
        <v>83844.468273658946</v>
      </c>
      <c r="R400" s="7"/>
    </row>
    <row r="401" spans="5:18" x14ac:dyDescent="0.25">
      <c r="E401" s="1">
        <v>399</v>
      </c>
      <c r="F401" s="10">
        <v>-1069.1349731186908</v>
      </c>
      <c r="G401" s="10">
        <v>-978.30346582222683</v>
      </c>
      <c r="H401" s="10">
        <v>-90.831507296463883</v>
      </c>
      <c r="I401" s="8">
        <v>82866.1648078367</v>
      </c>
      <c r="R401" s="7"/>
    </row>
    <row r="402" spans="5:18" x14ac:dyDescent="0.25">
      <c r="E402" s="1">
        <v>400</v>
      </c>
      <c r="F402" s="10">
        <v>-1069.1349731186908</v>
      </c>
      <c r="G402" s="10">
        <v>-979.36329457686759</v>
      </c>
      <c r="H402" s="10">
        <v>-89.77167854182315</v>
      </c>
      <c r="I402" s="8">
        <v>81886.801513259881</v>
      </c>
      <c r="R402" s="7"/>
    </row>
    <row r="403" spans="5:18" x14ac:dyDescent="0.25">
      <c r="E403" s="1">
        <v>401</v>
      </c>
      <c r="F403" s="10">
        <v>-1069.1349731186908</v>
      </c>
      <c r="G403" s="10">
        <v>-980.42427147932585</v>
      </c>
      <c r="H403" s="10">
        <v>-88.710701639364885</v>
      </c>
      <c r="I403" s="8">
        <v>80906.377241780574</v>
      </c>
      <c r="R403" s="7"/>
    </row>
    <row r="404" spans="5:18" x14ac:dyDescent="0.25">
      <c r="E404" s="1">
        <v>402</v>
      </c>
      <c r="F404" s="10">
        <v>-1069.1349731186908</v>
      </c>
      <c r="G404" s="10">
        <v>-981.48639777342851</v>
      </c>
      <c r="H404" s="10">
        <v>-87.648575345262273</v>
      </c>
      <c r="I404" s="8">
        <v>79924.890844007081</v>
      </c>
      <c r="R404" s="7"/>
    </row>
    <row r="405" spans="5:18" x14ac:dyDescent="0.25">
      <c r="E405" s="1">
        <v>403</v>
      </c>
      <c r="F405" s="10">
        <v>-1069.1349731186908</v>
      </c>
      <c r="G405" s="10">
        <v>-982.54967470434963</v>
      </c>
      <c r="H405" s="10">
        <v>-86.585298414341068</v>
      </c>
      <c r="I405" s="8">
        <v>78942.341169302759</v>
      </c>
      <c r="R405" s="7"/>
    </row>
    <row r="406" spans="5:18" x14ac:dyDescent="0.25">
      <c r="E406" s="1">
        <v>404</v>
      </c>
      <c r="F406" s="10">
        <v>-1069.1349731186908</v>
      </c>
      <c r="G406" s="10">
        <v>-983.61410351861264</v>
      </c>
      <c r="H406" s="10">
        <v>-85.520869600078001</v>
      </c>
      <c r="I406" s="8">
        <v>77958.727065784158</v>
      </c>
      <c r="R406" s="7"/>
    </row>
    <row r="407" spans="5:18" x14ac:dyDescent="0.25">
      <c r="E407" s="1">
        <v>405</v>
      </c>
      <c r="F407" s="10">
        <v>-1069.1349731186908</v>
      </c>
      <c r="G407" s="10">
        <v>-984.67968546409122</v>
      </c>
      <c r="H407" s="10">
        <v>-84.455287654599502</v>
      </c>
      <c r="I407" s="8">
        <v>76974.047380320029</v>
      </c>
      <c r="R407" s="7"/>
    </row>
    <row r="408" spans="5:18" x14ac:dyDescent="0.25">
      <c r="E408" s="1">
        <v>406</v>
      </c>
      <c r="F408" s="10">
        <v>-1069.1349731186908</v>
      </c>
      <c r="G408" s="10">
        <v>-985.74642179001069</v>
      </c>
      <c r="H408" s="10">
        <v>-83.38855132868008</v>
      </c>
      <c r="I408" s="8">
        <v>75988.300958530046</v>
      </c>
      <c r="R408" s="7"/>
    </row>
    <row r="409" spans="5:18" x14ac:dyDescent="0.25">
      <c r="E409" s="1">
        <v>407</v>
      </c>
      <c r="F409" s="10">
        <v>-1069.1349731186908</v>
      </c>
      <c r="G409" s="10">
        <v>-986.81431374694989</v>
      </c>
      <c r="H409" s="10">
        <v>-82.320659371740916</v>
      </c>
      <c r="I409" s="8">
        <v>75001.486644783115</v>
      </c>
      <c r="R409" s="7"/>
    </row>
    <row r="410" spans="5:18" x14ac:dyDescent="0.25">
      <c r="E410" s="1">
        <v>408</v>
      </c>
      <c r="F410" s="10">
        <v>-1069.1349731186908</v>
      </c>
      <c r="G410" s="10">
        <v>-987.88336258684228</v>
      </c>
      <c r="H410" s="10">
        <v>-81.251610531848371</v>
      </c>
      <c r="I410" s="8">
        <v>74013.603282196214</v>
      </c>
      <c r="R410" s="7"/>
    </row>
    <row r="411" spans="5:18" x14ac:dyDescent="0.25">
      <c r="E411" s="1">
        <v>409</v>
      </c>
      <c r="F411" s="10">
        <v>-1069.1349731186908</v>
      </c>
      <c r="G411" s="10">
        <v>-988.95356956297815</v>
      </c>
      <c r="H411" s="10">
        <v>-80.18140355571262</v>
      </c>
      <c r="I411" s="8">
        <v>73024.649712633225</v>
      </c>
      <c r="R411" s="7"/>
    </row>
    <row r="412" spans="5:18" x14ac:dyDescent="0.25">
      <c r="E412" s="1">
        <v>410</v>
      </c>
      <c r="F412" s="10">
        <v>-1069.1349731186908</v>
      </c>
      <c r="G412" s="10">
        <v>-990.02493593000463</v>
      </c>
      <c r="H412" s="10">
        <v>-79.11003718868605</v>
      </c>
      <c r="I412" s="8">
        <v>72034.624776703364</v>
      </c>
      <c r="R412" s="7"/>
    </row>
    <row r="413" spans="5:18" x14ac:dyDescent="0.25">
      <c r="E413" s="1">
        <v>411</v>
      </c>
      <c r="F413" s="10">
        <v>-1069.1349731186908</v>
      </c>
      <c r="G413" s="10">
        <v>-991.0974629439288</v>
      </c>
      <c r="H413" s="10">
        <v>-78.037510174761891</v>
      </c>
      <c r="I413" s="8">
        <v>71043.527313759376</v>
      </c>
      <c r="R413" s="7"/>
    </row>
    <row r="414" spans="5:18" x14ac:dyDescent="0.25">
      <c r="E414" s="1">
        <v>412</v>
      </c>
      <c r="F414" s="10">
        <v>-1069.1349731186908</v>
      </c>
      <c r="G414" s="10">
        <v>-992.17115186211799</v>
      </c>
      <c r="H414" s="10">
        <v>-76.963821256572643</v>
      </c>
      <c r="I414" s="8">
        <v>70051.356161897245</v>
      </c>
      <c r="R414" s="7"/>
    </row>
    <row r="415" spans="5:18" x14ac:dyDescent="0.25">
      <c r="E415" s="1">
        <v>413</v>
      </c>
      <c r="F415" s="10">
        <v>-1069.1349731186908</v>
      </c>
      <c r="G415" s="10">
        <v>-993.24600394330196</v>
      </c>
      <c r="H415" s="10">
        <v>-75.888969175388667</v>
      </c>
      <c r="I415" s="8">
        <v>69058.110157953924</v>
      </c>
      <c r="R415" s="7"/>
    </row>
    <row r="416" spans="5:18" x14ac:dyDescent="0.25">
      <c r="E416" s="1">
        <v>414</v>
      </c>
      <c r="F416" s="10">
        <v>-1069.1349731186908</v>
      </c>
      <c r="G416" s="10">
        <v>-994.32202044757389</v>
      </c>
      <c r="H416" s="10">
        <v>-74.812952671116776</v>
      </c>
      <c r="I416" s="8">
        <v>68063.788137506344</v>
      </c>
      <c r="R416" s="7"/>
    </row>
    <row r="417" spans="5:18" x14ac:dyDescent="0.25">
      <c r="E417" s="1">
        <v>415</v>
      </c>
      <c r="F417" s="10">
        <v>-1069.1349731186908</v>
      </c>
      <c r="G417" s="10">
        <v>-995.39920263639203</v>
      </c>
      <c r="H417" s="10">
        <v>-73.735770482298562</v>
      </c>
      <c r="I417" s="8">
        <v>67068.388934869959</v>
      </c>
      <c r="R417" s="7"/>
    </row>
    <row r="418" spans="5:18" x14ac:dyDescent="0.25">
      <c r="E418" s="1">
        <v>416</v>
      </c>
      <c r="F418" s="10">
        <v>-1069.1349731186908</v>
      </c>
      <c r="G418" s="10">
        <v>-996.47755177258171</v>
      </c>
      <c r="H418" s="10">
        <v>-72.657421346109146</v>
      </c>
      <c r="I418" s="8">
        <v>66071.911383097409</v>
      </c>
      <c r="R418" s="7"/>
    </row>
    <row r="419" spans="5:18" x14ac:dyDescent="0.25">
      <c r="E419" s="1">
        <v>417</v>
      </c>
      <c r="F419" s="10">
        <v>-1069.1349731186908</v>
      </c>
      <c r="G419" s="10">
        <v>-997.5570691203352</v>
      </c>
      <c r="H419" s="10">
        <v>-71.577903998355509</v>
      </c>
      <c r="I419" s="8">
        <v>65074.354313977063</v>
      </c>
      <c r="R419" s="7"/>
    </row>
    <row r="420" spans="5:18" x14ac:dyDescent="0.25">
      <c r="E420" s="1">
        <v>418</v>
      </c>
      <c r="F420" s="10">
        <v>-1069.1349731186908</v>
      </c>
      <c r="G420" s="10">
        <v>-998.63775594521553</v>
      </c>
      <c r="H420" s="10">
        <v>-70.49721717347515</v>
      </c>
      <c r="I420" s="8">
        <v>64075.716558031854</v>
      </c>
      <c r="R420" s="7"/>
    </row>
    <row r="421" spans="5:18" x14ac:dyDescent="0.25">
      <c r="E421" s="1">
        <v>419</v>
      </c>
      <c r="F421" s="10">
        <v>-1069.1349731186908</v>
      </c>
      <c r="G421" s="10">
        <v>-999.71961351415632</v>
      </c>
      <c r="H421" s="10">
        <v>-69.415359604534487</v>
      </c>
      <c r="I421" s="8">
        <v>63075.996944517654</v>
      </c>
      <c r="R421" s="7"/>
    </row>
    <row r="422" spans="5:18" x14ac:dyDescent="0.25">
      <c r="E422" s="1">
        <v>420</v>
      </c>
      <c r="F422" s="10">
        <v>-1069.1349731186908</v>
      </c>
      <c r="G422" s="10">
        <v>-1000.8026430954632</v>
      </c>
      <c r="H422" s="10">
        <v>-68.332330023227499</v>
      </c>
      <c r="I422" s="8">
        <v>62075.19430142222</v>
      </c>
      <c r="R422" s="7"/>
    </row>
    <row r="423" spans="5:18" x14ac:dyDescent="0.25">
      <c r="E423" s="1">
        <v>421</v>
      </c>
      <c r="F423" s="10">
        <v>-1069.1349731186908</v>
      </c>
      <c r="G423" s="10">
        <v>-1001.8868459588167</v>
      </c>
      <c r="H423" s="10">
        <v>-67.248127159874073</v>
      </c>
      <c r="I423" s="8">
        <v>61073.307455463451</v>
      </c>
      <c r="R423" s="7"/>
    </row>
    <row r="424" spans="5:18" x14ac:dyDescent="0.25">
      <c r="E424" s="1">
        <v>422</v>
      </c>
      <c r="F424" s="10">
        <v>-1069.1349731186908</v>
      </c>
      <c r="G424" s="10">
        <v>-1002.9722233752719</v>
      </c>
      <c r="H424" s="10">
        <v>-66.162749743418686</v>
      </c>
      <c r="I424" s="8">
        <v>60070.335232088109</v>
      </c>
      <c r="R424" s="7"/>
    </row>
    <row r="425" spans="5:18" x14ac:dyDescent="0.25">
      <c r="E425" s="1">
        <v>423</v>
      </c>
      <c r="F425" s="10">
        <v>-1069.1349731186908</v>
      </c>
      <c r="G425" s="10">
        <v>-1004.058776617262</v>
      </c>
      <c r="H425" s="10">
        <v>-65.076196501428797</v>
      </c>
      <c r="I425" s="8">
        <v>59066.276455470885</v>
      </c>
      <c r="R425" s="7"/>
    </row>
    <row r="426" spans="5:18" x14ac:dyDescent="0.25">
      <c r="E426" s="1">
        <v>424</v>
      </c>
      <c r="F426" s="10">
        <v>-1069.1349731186908</v>
      </c>
      <c r="G426" s="10">
        <v>-1005.1465069585972</v>
      </c>
      <c r="H426" s="10">
        <v>-63.988466160093438</v>
      </c>
      <c r="I426" s="8">
        <v>58061.129948512302</v>
      </c>
      <c r="R426" s="7"/>
    </row>
    <row r="427" spans="5:18" x14ac:dyDescent="0.25">
      <c r="E427" s="1">
        <v>425</v>
      </c>
      <c r="F427" s="10">
        <v>-1069.1349731186908</v>
      </c>
      <c r="G427" s="10">
        <v>-1006.2354156744691</v>
      </c>
      <c r="H427" s="10">
        <v>-62.899557444221628</v>
      </c>
      <c r="I427" s="8">
        <v>57054.894532837789</v>
      </c>
      <c r="R427" s="7"/>
    </row>
    <row r="428" spans="5:18" x14ac:dyDescent="0.25">
      <c r="E428" s="1">
        <v>426</v>
      </c>
      <c r="F428" s="10">
        <v>-1069.1349731186908</v>
      </c>
      <c r="G428" s="10">
        <v>-1007.3255040414498</v>
      </c>
      <c r="H428" s="10">
        <v>-61.809469077240948</v>
      </c>
      <c r="I428" s="8">
        <v>56047.569028796337</v>
      </c>
      <c r="R428" s="7"/>
    </row>
    <row r="429" spans="5:18" x14ac:dyDescent="0.25">
      <c r="E429" s="1">
        <v>427</v>
      </c>
      <c r="F429" s="10">
        <v>-1069.1349731186908</v>
      </c>
      <c r="G429" s="10">
        <v>-1008.4167733374946</v>
      </c>
      <c r="H429" s="10">
        <v>-60.718199781196056</v>
      </c>
      <c r="I429" s="8">
        <v>55039.152255458874</v>
      </c>
      <c r="R429" s="7"/>
    </row>
    <row r="430" spans="5:18" x14ac:dyDescent="0.25">
      <c r="E430" s="1">
        <v>428</v>
      </c>
      <c r="F430" s="10">
        <v>-1069.1349731186908</v>
      </c>
      <c r="G430" s="10">
        <v>-1009.5092248419436</v>
      </c>
      <c r="H430" s="10">
        <v>-59.625748276747103</v>
      </c>
      <c r="I430" s="8">
        <v>54029.643030616804</v>
      </c>
      <c r="R430" s="7"/>
    </row>
    <row r="431" spans="5:18" x14ac:dyDescent="0.25">
      <c r="E431" s="1">
        <v>429</v>
      </c>
      <c r="F431" s="10">
        <v>-1069.1349731186908</v>
      </c>
      <c r="G431" s="10">
        <v>-1010.6028598355224</v>
      </c>
      <c r="H431" s="10">
        <v>-58.532113283168329</v>
      </c>
      <c r="I431" s="8">
        <v>53019.040170781431</v>
      </c>
      <c r="R431" s="7"/>
    </row>
    <row r="432" spans="5:18" x14ac:dyDescent="0.25">
      <c r="E432" s="1">
        <v>430</v>
      </c>
      <c r="F432" s="10">
        <v>-1069.1349731186908</v>
      </c>
      <c r="G432" s="10">
        <v>-1011.6976796003443</v>
      </c>
      <c r="H432" s="10">
        <v>-57.437293518346515</v>
      </c>
      <c r="I432" s="8">
        <v>52007.342491180985</v>
      </c>
      <c r="R432" s="7"/>
    </row>
    <row r="433" spans="5:18" x14ac:dyDescent="0.25">
      <c r="E433" s="1">
        <v>431</v>
      </c>
      <c r="F433" s="10">
        <v>-1069.1349731186908</v>
      </c>
      <c r="G433" s="10">
        <v>-1012.7936854199112</v>
      </c>
      <c r="H433" s="10">
        <v>-56.341287698779468</v>
      </c>
      <c r="I433" s="8">
        <v>50994.548805761209</v>
      </c>
      <c r="R433" s="7"/>
    </row>
    <row r="434" spans="5:18" x14ac:dyDescent="0.25">
      <c r="E434" s="1">
        <v>432</v>
      </c>
      <c r="F434" s="10">
        <v>-1069.1349731186908</v>
      </c>
      <c r="G434" s="10">
        <v>-1013.8908785791162</v>
      </c>
      <c r="H434" s="10">
        <v>-55.244094539574562</v>
      </c>
      <c r="I434" s="8">
        <v>49980.657927181979</v>
      </c>
      <c r="R434" s="7"/>
    </row>
    <row r="435" spans="5:18" x14ac:dyDescent="0.25">
      <c r="E435" s="1">
        <v>433</v>
      </c>
      <c r="F435" s="10">
        <v>-1069.1349731186908</v>
      </c>
      <c r="G435" s="10">
        <v>-1014.9892603642435</v>
      </c>
      <c r="H435" s="10">
        <v>-54.145712754447189</v>
      </c>
      <c r="I435" s="8">
        <v>48965.668666817772</v>
      </c>
      <c r="R435" s="7"/>
    </row>
    <row r="436" spans="5:18" x14ac:dyDescent="0.25">
      <c r="E436" s="1">
        <v>434</v>
      </c>
      <c r="F436" s="10">
        <v>-1069.1349731186908</v>
      </c>
      <c r="G436" s="10">
        <v>-1016.0888320629715</v>
      </c>
      <c r="H436" s="10">
        <v>-53.046141055719268</v>
      </c>
      <c r="I436" s="8">
        <v>47949.579834754753</v>
      </c>
      <c r="R436" s="7"/>
    </row>
    <row r="437" spans="5:18" x14ac:dyDescent="0.25">
      <c r="E437" s="1">
        <v>435</v>
      </c>
      <c r="F437" s="10">
        <v>-1069.1349731186908</v>
      </c>
      <c r="G437" s="10">
        <v>-1017.189594964373</v>
      </c>
      <c r="H437" s="10">
        <v>-51.945378154317702</v>
      </c>
      <c r="I437" s="8">
        <v>46932.390239790373</v>
      </c>
      <c r="R437" s="7"/>
    </row>
    <row r="438" spans="5:18" x14ac:dyDescent="0.25">
      <c r="E438" s="1">
        <v>436</v>
      </c>
      <c r="F438" s="10">
        <v>-1069.1349731186908</v>
      </c>
      <c r="G438" s="10">
        <v>-1018.2915503589178</v>
      </c>
      <c r="H438" s="10">
        <v>-50.843422759772977</v>
      </c>
      <c r="I438" s="8">
        <v>45914.098689431499</v>
      </c>
      <c r="R438" s="7"/>
    </row>
    <row r="439" spans="5:18" x14ac:dyDescent="0.25">
      <c r="E439" s="1">
        <v>437</v>
      </c>
      <c r="F439" s="10">
        <v>-1069.1349731186908</v>
      </c>
      <c r="G439" s="10">
        <v>-1019.3946995384732</v>
      </c>
      <c r="H439" s="10">
        <v>-49.740273580217469</v>
      </c>
      <c r="I439" s="8">
        <v>44894.703989893082</v>
      </c>
      <c r="R439" s="7"/>
    </row>
    <row r="440" spans="5:18" x14ac:dyDescent="0.25">
      <c r="E440" s="1">
        <v>438</v>
      </c>
      <c r="F440" s="10">
        <v>-1069.1349731186908</v>
      </c>
      <c r="G440" s="10">
        <v>-1020.4990437963065</v>
      </c>
      <c r="H440" s="10">
        <v>-48.635929322384129</v>
      </c>
      <c r="I440" s="8">
        <v>43874.204946096754</v>
      </c>
      <c r="R440" s="7"/>
    </row>
    <row r="441" spans="5:18" x14ac:dyDescent="0.25">
      <c r="E441" s="1">
        <v>439</v>
      </c>
      <c r="F441" s="10">
        <v>-1069.1349731186908</v>
      </c>
      <c r="G441" s="10">
        <v>-1021.6045844270859</v>
      </c>
      <c r="H441" s="10">
        <v>-47.530388691604799</v>
      </c>
      <c r="I441" s="8">
        <v>42852.600361669669</v>
      </c>
      <c r="R441" s="7"/>
    </row>
    <row r="442" spans="5:18" x14ac:dyDescent="0.25">
      <c r="E442" s="1">
        <v>440</v>
      </c>
      <c r="F442" s="10">
        <v>-1069.1349731186908</v>
      </c>
      <c r="G442" s="10">
        <v>-1022.711322726882</v>
      </c>
      <c r="H442" s="10">
        <v>-46.423650391808799</v>
      </c>
      <c r="I442" s="8">
        <v>41829.889038942754</v>
      </c>
      <c r="R442" s="7"/>
    </row>
    <row r="443" spans="5:18" x14ac:dyDescent="0.25">
      <c r="E443" s="1">
        <v>441</v>
      </c>
      <c r="F443" s="10">
        <v>-1069.1349731186908</v>
      </c>
      <c r="G443" s="10">
        <v>-1023.8192599931695</v>
      </c>
      <c r="H443" s="10">
        <v>-45.315713125521334</v>
      </c>
      <c r="I443" s="8">
        <v>40806.069778949663</v>
      </c>
      <c r="R443" s="7"/>
    </row>
    <row r="444" spans="5:18" x14ac:dyDescent="0.25">
      <c r="E444" s="1">
        <v>442</v>
      </c>
      <c r="F444" s="10">
        <v>-1069.1349731186908</v>
      </c>
      <c r="G444" s="10">
        <v>-1024.9283975248286</v>
      </c>
      <c r="H444" s="10">
        <v>-44.20657559386207</v>
      </c>
      <c r="I444" s="8">
        <v>39781.141381424852</v>
      </c>
      <c r="R444" s="7"/>
    </row>
    <row r="445" spans="5:18" x14ac:dyDescent="0.25">
      <c r="E445" s="1">
        <v>443</v>
      </c>
      <c r="F445" s="10">
        <v>-1069.1349731186908</v>
      </c>
      <c r="G445" s="10">
        <v>-1026.0387366221473</v>
      </c>
      <c r="H445" s="10">
        <v>-43.096236496543511</v>
      </c>
      <c r="I445" s="8">
        <v>38755.102644802537</v>
      </c>
      <c r="R445" s="7"/>
    </row>
    <row r="446" spans="5:18" x14ac:dyDescent="0.25">
      <c r="E446" s="1">
        <v>444</v>
      </c>
      <c r="F446" s="10">
        <v>-1069.1349731186908</v>
      </c>
      <c r="G446" s="10">
        <v>-1027.1502785868213</v>
      </c>
      <c r="H446" s="10">
        <v>-41.984694531869515</v>
      </c>
      <c r="I446" s="8">
        <v>37727.952366215875</v>
      </c>
      <c r="R446" s="7"/>
    </row>
    <row r="447" spans="5:18" x14ac:dyDescent="0.25">
      <c r="E447" s="1">
        <v>445</v>
      </c>
      <c r="F447" s="10">
        <v>-1069.1349731186908</v>
      </c>
      <c r="G447" s="10">
        <v>-1028.2630247219568</v>
      </c>
      <c r="H447" s="10">
        <v>-40.871948396733785</v>
      </c>
      <c r="I447" s="8">
        <v>36699.689341493882</v>
      </c>
      <c r="R447" s="7"/>
    </row>
    <row r="448" spans="5:18" x14ac:dyDescent="0.25">
      <c r="E448" s="1">
        <v>446</v>
      </c>
      <c r="F448" s="10">
        <v>-1069.1349731186908</v>
      </c>
      <c r="G448" s="10">
        <v>-1029.3769763320724</v>
      </c>
      <c r="H448" s="10">
        <v>-39.757996786618342</v>
      </c>
      <c r="I448" s="8">
        <v>35670.312365161779</v>
      </c>
      <c r="R448" s="7"/>
    </row>
    <row r="449" spans="5:18" x14ac:dyDescent="0.25">
      <c r="E449" s="1">
        <v>447</v>
      </c>
      <c r="F449" s="10">
        <v>-1069.1349731186908</v>
      </c>
      <c r="G449" s="10">
        <v>-1030.4921347230988</v>
      </c>
      <c r="H449" s="10">
        <v>-38.642838395591923</v>
      </c>
      <c r="I449" s="8">
        <v>34639.820230438665</v>
      </c>
      <c r="R449" s="7"/>
    </row>
    <row r="450" spans="5:18" x14ac:dyDescent="0.25">
      <c r="E450" s="1">
        <v>448</v>
      </c>
      <c r="F450" s="10">
        <v>-1069.1349731186908</v>
      </c>
      <c r="G450" s="10">
        <v>-1031.6085012023821</v>
      </c>
      <c r="H450" s="10">
        <v>-37.526471916308566</v>
      </c>
      <c r="I450" s="8">
        <v>33608.211729236238</v>
      </c>
      <c r="R450" s="7"/>
    </row>
    <row r="451" spans="5:18" x14ac:dyDescent="0.25">
      <c r="E451" s="1">
        <v>449</v>
      </c>
      <c r="F451" s="10">
        <v>-1069.1349731186908</v>
      </c>
      <c r="G451" s="10">
        <v>-1032.7260770786847</v>
      </c>
      <c r="H451" s="10">
        <v>-36.408896040005985</v>
      </c>
      <c r="I451" s="8">
        <v>32575.485652157629</v>
      </c>
      <c r="R451" s="7"/>
    </row>
    <row r="452" spans="5:18" x14ac:dyDescent="0.25">
      <c r="E452" s="1">
        <v>450</v>
      </c>
      <c r="F452" s="10">
        <v>-1069.1349731186908</v>
      </c>
      <c r="G452" s="10">
        <v>-1033.8448636621868</v>
      </c>
      <c r="H452" s="10">
        <v>-35.290109456504076</v>
      </c>
      <c r="I452" s="8">
        <v>31541.640788495308</v>
      </c>
      <c r="R452" s="7"/>
    </row>
    <row r="453" spans="5:18" x14ac:dyDescent="0.25">
      <c r="E453" s="1">
        <v>451</v>
      </c>
      <c r="F453" s="10">
        <v>-1069.1349731186908</v>
      </c>
      <c r="G453" s="10">
        <v>-1034.9648622644872</v>
      </c>
      <c r="H453" s="10">
        <v>-34.170110854203365</v>
      </c>
      <c r="I453" s="8">
        <v>30506.675926230964</v>
      </c>
      <c r="R453" s="7"/>
    </row>
    <row r="454" spans="5:18" x14ac:dyDescent="0.25">
      <c r="E454" s="1">
        <v>452</v>
      </c>
      <c r="F454" s="10">
        <v>-1069.1349731186908</v>
      </c>
      <c r="G454" s="10">
        <v>-1036.0860741986071</v>
      </c>
      <c r="H454" s="10">
        <v>-33.048898920083509</v>
      </c>
      <c r="I454" s="8">
        <v>29470.589852032252</v>
      </c>
      <c r="R454" s="7"/>
    </row>
    <row r="455" spans="5:18" x14ac:dyDescent="0.25">
      <c r="E455" s="1">
        <v>453</v>
      </c>
      <c r="F455" s="10">
        <v>-1069.1349731186908</v>
      </c>
      <c r="G455" s="10">
        <v>-1037.208500778989</v>
      </c>
      <c r="H455" s="10">
        <v>-31.926472339701686</v>
      </c>
      <c r="I455" s="8">
        <v>28433.381351253309</v>
      </c>
      <c r="R455" s="7"/>
    </row>
    <row r="456" spans="5:18" x14ac:dyDescent="0.25">
      <c r="E456" s="1">
        <v>454</v>
      </c>
      <c r="F456" s="10">
        <v>-1069.1349731186908</v>
      </c>
      <c r="G456" s="10">
        <v>-1038.3321433214996</v>
      </c>
      <c r="H456" s="10">
        <v>-30.802829797191116</v>
      </c>
      <c r="I456" s="8">
        <v>27395.04920793185</v>
      </c>
      <c r="R456" s="7"/>
    </row>
    <row r="457" spans="5:18" x14ac:dyDescent="0.25">
      <c r="E457" s="1">
        <v>455</v>
      </c>
      <c r="F457" s="10">
        <v>-1069.1349731186908</v>
      </c>
      <c r="G457" s="10">
        <v>-1039.4570031434312</v>
      </c>
      <c r="H457" s="10">
        <v>-29.67796997525949</v>
      </c>
      <c r="I457" s="8">
        <v>26355.592204788409</v>
      </c>
      <c r="R457" s="7"/>
    </row>
    <row r="458" spans="5:18" x14ac:dyDescent="0.25">
      <c r="E458" s="1">
        <v>456</v>
      </c>
      <c r="F458" s="10">
        <v>-1069.1349731186908</v>
      </c>
      <c r="G458" s="10">
        <v>-1040.5830815635034</v>
      </c>
      <c r="H458" s="10">
        <v>-28.551891555187446</v>
      </c>
      <c r="I458" s="8">
        <v>25315.00912322494</v>
      </c>
      <c r="R458" s="7"/>
    </row>
    <row r="459" spans="5:18" x14ac:dyDescent="0.25">
      <c r="E459" s="1">
        <v>457</v>
      </c>
      <c r="F459" s="10">
        <v>-1069.1349731186908</v>
      </c>
      <c r="G459" s="10">
        <v>-1041.7103799018637</v>
      </c>
      <c r="H459" s="10">
        <v>-27.424593216826985</v>
      </c>
      <c r="I459" s="8">
        <v>24273.298743323016</v>
      </c>
      <c r="R459" s="7"/>
    </row>
    <row r="460" spans="5:18" x14ac:dyDescent="0.25">
      <c r="E460" s="1">
        <v>458</v>
      </c>
      <c r="F460" s="10">
        <v>-1069.1349731186908</v>
      </c>
      <c r="G460" s="10">
        <v>-1042.8388994800907</v>
      </c>
      <c r="H460" s="10">
        <v>-26.29607363859996</v>
      </c>
      <c r="I460" s="8">
        <v>23230.459843842953</v>
      </c>
      <c r="R460" s="7"/>
    </row>
    <row r="461" spans="5:18" x14ac:dyDescent="0.25">
      <c r="E461" s="1">
        <v>459</v>
      </c>
      <c r="F461" s="10">
        <v>-1069.1349731186908</v>
      </c>
      <c r="G461" s="10">
        <v>-1043.9686416211944</v>
      </c>
      <c r="H461" s="10">
        <v>-25.166331497496522</v>
      </c>
      <c r="I461" s="8">
        <v>22186.491202221776</v>
      </c>
      <c r="R461" s="7"/>
    </row>
    <row r="462" spans="5:18" x14ac:dyDescent="0.25">
      <c r="E462" s="1">
        <v>460</v>
      </c>
      <c r="F462" s="10">
        <v>-1069.1349731186908</v>
      </c>
      <c r="G462" s="10">
        <v>-1045.0996076496172</v>
      </c>
      <c r="H462" s="10">
        <v>-24.035365469073568</v>
      </c>
      <c r="I462" s="8">
        <v>21141.391594572051</v>
      </c>
      <c r="R462" s="7"/>
    </row>
    <row r="463" spans="5:18" x14ac:dyDescent="0.25">
      <c r="E463" s="1">
        <v>461</v>
      </c>
      <c r="F463" s="10">
        <v>-1069.1349731186908</v>
      </c>
      <c r="G463" s="10">
        <v>-1046.2317988912375</v>
      </c>
      <c r="H463" s="10">
        <v>-22.90317422745315</v>
      </c>
      <c r="I463" s="8">
        <v>20095.159795680898</v>
      </c>
      <c r="R463" s="7"/>
    </row>
    <row r="464" spans="5:18" x14ac:dyDescent="0.25">
      <c r="E464" s="1">
        <v>462</v>
      </c>
      <c r="F464" s="10">
        <v>-1069.1349731186908</v>
      </c>
      <c r="G464" s="10">
        <v>-1047.3652166733698</v>
      </c>
      <c r="H464" s="10">
        <v>-21.769756445320972</v>
      </c>
      <c r="I464" s="8">
        <v>19047.794579007488</v>
      </c>
      <c r="R464" s="7"/>
    </row>
    <row r="465" spans="5:18" x14ac:dyDescent="0.25">
      <c r="E465" s="1">
        <v>463</v>
      </c>
      <c r="F465" s="10">
        <v>-1069.1349731186908</v>
      </c>
      <c r="G465" s="10">
        <v>-1048.4998623247659</v>
      </c>
      <c r="H465" s="10">
        <v>-20.635110793924824</v>
      </c>
      <c r="I465" s="8">
        <v>17999.294716682809</v>
      </c>
      <c r="R465" s="7"/>
    </row>
    <row r="466" spans="5:18" x14ac:dyDescent="0.25">
      <c r="E466" s="1">
        <v>464</v>
      </c>
      <c r="F466" s="10">
        <v>-1069.1349731186908</v>
      </c>
      <c r="G466" s="10">
        <v>-1049.6357371756176</v>
      </c>
      <c r="H466" s="10">
        <v>-19.499235943072996</v>
      </c>
      <c r="I466" s="8">
        <v>16949.658979507163</v>
      </c>
      <c r="R466" s="7"/>
    </row>
    <row r="467" spans="5:18" x14ac:dyDescent="0.25">
      <c r="E467" s="1">
        <v>465</v>
      </c>
      <c r="F467" s="10">
        <v>-1069.1349731186908</v>
      </c>
      <c r="G467" s="10">
        <v>-1050.7728425575581</v>
      </c>
      <c r="H467" s="10">
        <v>-18.362130561132741</v>
      </c>
      <c r="I467" s="8">
        <v>15898.886136949586</v>
      </c>
      <c r="R467" s="7"/>
    </row>
    <row r="468" spans="5:18" x14ac:dyDescent="0.25">
      <c r="E468" s="1">
        <v>466</v>
      </c>
      <c r="F468" s="10">
        <v>-1069.1349731186908</v>
      </c>
      <c r="G468" s="10">
        <v>-1051.911179803662</v>
      </c>
      <c r="H468" s="10">
        <v>-17.223793315028722</v>
      </c>
      <c r="I468" s="8">
        <v>14846.974957145809</v>
      </c>
      <c r="R468" s="7"/>
    </row>
    <row r="469" spans="5:18" x14ac:dyDescent="0.25">
      <c r="E469" s="1">
        <v>467</v>
      </c>
      <c r="F469" s="10">
        <v>-1069.1349731186908</v>
      </c>
      <c r="G469" s="10">
        <v>-1053.0507502484493</v>
      </c>
      <c r="H469" s="10">
        <v>-16.084222870241419</v>
      </c>
      <c r="I469" s="8">
        <v>13793.924206897442</v>
      </c>
      <c r="R469" s="7"/>
    </row>
    <row r="470" spans="5:18" x14ac:dyDescent="0.25">
      <c r="E470" s="1">
        <v>468</v>
      </c>
      <c r="F470" s="10">
        <v>-1069.1349731186908</v>
      </c>
      <c r="G470" s="10">
        <v>-1054.1915552278851</v>
      </c>
      <c r="H470" s="10">
        <v>-14.9434178908056</v>
      </c>
      <c r="I470" s="8">
        <v>12739.73265166959</v>
      </c>
      <c r="R470" s="7"/>
    </row>
    <row r="471" spans="5:18" x14ac:dyDescent="0.25">
      <c r="E471" s="1">
        <v>469</v>
      </c>
      <c r="F471" s="10">
        <v>-1069.1349731186908</v>
      </c>
      <c r="G471" s="10">
        <v>-1055.333596079382</v>
      </c>
      <c r="H471" s="10">
        <v>-13.801377039308726</v>
      </c>
      <c r="I471" s="8">
        <v>11684.399055590155</v>
      </c>
      <c r="R471" s="7"/>
    </row>
    <row r="472" spans="5:18" x14ac:dyDescent="0.25">
      <c r="E472" s="1">
        <v>470</v>
      </c>
      <c r="F472" s="10">
        <v>-1069.1349731186908</v>
      </c>
      <c r="G472" s="10">
        <v>-1056.4768741418013</v>
      </c>
      <c r="H472" s="10">
        <v>-12.658098976889395</v>
      </c>
      <c r="I472" s="8">
        <v>10627.922181448375</v>
      </c>
      <c r="R472" s="7"/>
    </row>
    <row r="473" spans="5:18" x14ac:dyDescent="0.25">
      <c r="E473" s="1">
        <v>471</v>
      </c>
      <c r="F473" s="10">
        <v>-1069.1349731186908</v>
      </c>
      <c r="G473" s="10">
        <v>-1057.621390755455</v>
      </c>
      <c r="H473" s="10">
        <v>-11.513582363235775</v>
      </c>
      <c r="I473" s="8">
        <v>9570.3007906929706</v>
      </c>
      <c r="R473" s="7"/>
    </row>
    <row r="474" spans="5:18" x14ac:dyDescent="0.25">
      <c r="E474" s="1">
        <v>472</v>
      </c>
      <c r="F474" s="10">
        <v>-1069.1349731186908</v>
      </c>
      <c r="G474" s="10">
        <v>-1058.7671472621066</v>
      </c>
      <c r="H474" s="10">
        <v>-10.367825856584032</v>
      </c>
      <c r="I474" s="8">
        <v>8511.5336434307974</v>
      </c>
      <c r="R474" s="7"/>
    </row>
    <row r="475" spans="5:18" x14ac:dyDescent="0.25">
      <c r="E475" s="1">
        <v>473</v>
      </c>
      <c r="F475" s="10">
        <v>-1069.1349731186908</v>
      </c>
      <c r="G475" s="10">
        <v>-1059.914145004974</v>
      </c>
      <c r="H475" s="10">
        <v>-9.2208281137167525</v>
      </c>
      <c r="I475" s="8">
        <v>7451.6194984258618</v>
      </c>
      <c r="R475" s="7"/>
    </row>
    <row r="476" spans="5:18" x14ac:dyDescent="0.25">
      <c r="E476" s="1">
        <v>474</v>
      </c>
      <c r="F476" s="10">
        <v>-1069.1349731186908</v>
      </c>
      <c r="G476" s="10">
        <v>-1061.0623853287293</v>
      </c>
      <c r="H476" s="10">
        <v>-8.0725877899613625</v>
      </c>
      <c r="I476" s="8">
        <v>6390.5571130971657</v>
      </c>
      <c r="R476" s="7"/>
    </row>
    <row r="477" spans="5:18" x14ac:dyDescent="0.25">
      <c r="E477" s="1">
        <v>475</v>
      </c>
      <c r="F477" s="10">
        <v>-1069.1349731186908</v>
      </c>
      <c r="G477" s="10">
        <v>-1062.211869579502</v>
      </c>
      <c r="H477" s="10">
        <v>-6.923103539188574</v>
      </c>
      <c r="I477" s="8">
        <v>5328.3452435176587</v>
      </c>
      <c r="R477" s="7"/>
    </row>
    <row r="478" spans="5:18" x14ac:dyDescent="0.25">
      <c r="E478" s="1">
        <v>476</v>
      </c>
      <c r="F478" s="10">
        <v>-1069.1349731186908</v>
      </c>
      <c r="G478" s="10">
        <v>-1063.36259910488</v>
      </c>
      <c r="H478" s="10">
        <v>-5.7723740138107793</v>
      </c>
      <c r="I478" s="8">
        <v>4264.9826444127248</v>
      </c>
      <c r="R478" s="7"/>
    </row>
    <row r="479" spans="5:18" x14ac:dyDescent="0.25">
      <c r="E479" s="1">
        <v>477</v>
      </c>
      <c r="F479" s="10">
        <v>-1069.1349731186908</v>
      </c>
      <c r="G479" s="10">
        <v>-1064.5145752539102</v>
      </c>
      <c r="H479" s="10">
        <v>-4.6203978647804922</v>
      </c>
      <c r="I479" s="8">
        <v>3200.4680691588437</v>
      </c>
      <c r="R479" s="7"/>
    </row>
    <row r="480" spans="5:18" x14ac:dyDescent="0.25">
      <c r="E480" s="1">
        <v>478</v>
      </c>
      <c r="F480" s="10">
        <v>-1069.1349731186908</v>
      </c>
      <c r="G480" s="10">
        <v>-1065.667799377102</v>
      </c>
      <c r="H480" s="10">
        <v>-3.467173741588756</v>
      </c>
      <c r="I480" s="8">
        <v>2134.8002697817865</v>
      </c>
      <c r="R480" s="7"/>
    </row>
    <row r="481" spans="5:18" x14ac:dyDescent="0.25">
      <c r="E481" s="1">
        <v>479</v>
      </c>
      <c r="F481" s="10">
        <v>-1069.1349731186908</v>
      </c>
      <c r="G481" s="10">
        <v>-1066.8222728264273</v>
      </c>
      <c r="H481" s="10">
        <v>-2.3127002922635622</v>
      </c>
      <c r="I481" s="8">
        <v>1067.9779969554511</v>
      </c>
      <c r="R481" s="7"/>
    </row>
    <row r="482" spans="5:18" x14ac:dyDescent="0.25">
      <c r="E482" s="1">
        <v>480</v>
      </c>
      <c r="F482" s="10">
        <v>-1069.1349731186908</v>
      </c>
      <c r="G482" s="10">
        <v>-1067.9779969553224</v>
      </c>
      <c r="H482" s="10">
        <v>-1.1569761633682665</v>
      </c>
      <c r="I482" s="8">
        <v>0</v>
      </c>
      <c r="R482" s="7"/>
    </row>
    <row r="483" spans="5:18" x14ac:dyDescent="0.25">
      <c r="P483" s="7"/>
    </row>
  </sheetData>
  <hyperlinks>
    <hyperlink ref="L2" r:id="rId1" xr:uid="{9D226CBA-FC4D-4988-97CA-FE5C96FB3503}"/>
    <hyperlink ref="L3" r:id="rId2" xr:uid="{356E8F6F-D694-4BDB-B485-7F7C649799A1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PMT</vt:lpstr>
      <vt:lpstr>Ex 2</vt:lpstr>
      <vt:lpstr>Example</vt:lpstr>
      <vt:lpstr>Loan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2018-07-30T15:22:27Z</dcterms:created>
  <dcterms:modified xsi:type="dcterms:W3CDTF">2024-05-15T08:08:28Z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b9bf7141-4a5b-41dd-a459-984914242eb0</vt:lpwstr>
  </property>
</Properties>
</file>