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81771D5E-9981-4791-9189-05482A589FD6}" xr6:coauthVersionLast="47" xr6:coauthVersionMax="47" xr10:uidLastSave="{00000000-0000-0000-0000-000000000000}"/>
  <bookViews>
    <workbookView xWindow="-120" yWindow="-120" windowWidth="29040" windowHeight="17520" activeTab="2" xr2:uid="{74772C6D-2BC7-4DA1-86AE-ACFBB5D928E8}"/>
  </bookViews>
  <sheets>
    <sheet name="Ex 1" sheetId="2" r:id="rId1"/>
    <sheet name="Ex 2" sheetId="3" r:id="rId2"/>
    <sheet name="Ex 3" sheetId="4" r:id="rId3"/>
    <sheet name="Sheet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4" l="1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I32" i="4"/>
  <c r="G32" i="4"/>
  <c r="C32" i="4"/>
  <c r="C23" i="4"/>
  <c r="C25" i="4" s="1"/>
  <c r="C20" i="3"/>
  <c r="C63" i="3" s="1"/>
  <c r="K19" i="3" a="1"/>
  <c r="K19" i="3" s="1"/>
  <c r="C21" i="3"/>
  <c r="C24" i="3"/>
  <c r="C77" i="3"/>
  <c r="C74" i="3"/>
  <c r="C71" i="3"/>
  <c r="C64" i="3"/>
  <c r="C52" i="3"/>
  <c r="C51" i="3"/>
  <c r="C50" i="3"/>
  <c r="C48" i="3"/>
  <c r="C38" i="3"/>
  <c r="C36" i="3"/>
  <c r="I32" i="3"/>
  <c r="G32" i="3"/>
  <c r="C26" i="2"/>
  <c r="C25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32" i="2"/>
  <c r="C23" i="2"/>
  <c r="G32" i="2"/>
  <c r="I32" i="2"/>
  <c r="C7" i="1"/>
  <c r="C26" i="4" l="1"/>
  <c r="C79" i="3"/>
  <c r="C40" i="3"/>
  <c r="C59" i="3"/>
  <c r="C70" i="3"/>
  <c r="C39" i="3"/>
  <c r="C42" i="3"/>
  <c r="C61" i="3"/>
  <c r="C58" i="3"/>
  <c r="C32" i="3"/>
  <c r="C47" i="3"/>
  <c r="C81" i="3"/>
  <c r="C43" i="3"/>
  <c r="C54" i="3"/>
  <c r="C65" i="3"/>
  <c r="C78" i="3"/>
  <c r="C34" i="3"/>
  <c r="C44" i="3"/>
  <c r="C55" i="3"/>
  <c r="C69" i="3"/>
  <c r="C87" i="3"/>
  <c r="C35" i="3"/>
  <c r="C46" i="3"/>
  <c r="C56" i="3"/>
  <c r="C80" i="3"/>
  <c r="C23" i="3"/>
  <c r="C25" i="3" s="1"/>
  <c r="C37" i="3"/>
  <c r="C45" i="3"/>
  <c r="C53" i="3"/>
  <c r="C62" i="3"/>
  <c r="C72" i="3"/>
  <c r="C82" i="3"/>
  <c r="C73" i="3"/>
  <c r="C83" i="3"/>
  <c r="C33" i="3"/>
  <c r="C41" i="3"/>
  <c r="C49" i="3"/>
  <c r="C57" i="3"/>
  <c r="C67" i="3"/>
  <c r="C66" i="3"/>
  <c r="C75" i="3"/>
  <c r="C85" i="3"/>
  <c r="C86" i="3"/>
  <c r="C92" i="3"/>
  <c r="C88" i="3"/>
  <c r="C89" i="3"/>
  <c r="C90" i="3"/>
  <c r="C91" i="3"/>
  <c r="C60" i="3"/>
  <c r="C68" i="3"/>
  <c r="C76" i="3"/>
  <c r="C84" i="3"/>
  <c r="C26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<sst xmlns="http://schemas.openxmlformats.org/spreadsheetml/2006/main" count="44" uniqueCount="13">
  <si>
    <t>Arguments</t>
  </si>
  <si>
    <t>Values</t>
  </si>
  <si>
    <t>alpha</t>
  </si>
  <si>
    <t>standard_dev</t>
  </si>
  <si>
    <t>size</t>
  </si>
  <si>
    <t>CONFIDENCE.NORM</t>
  </si>
  <si>
    <r>
      <t>CONFIDENCE.NORM(</t>
    </r>
    <r>
      <rPr>
        <i/>
        <sz val="11"/>
        <color theme="1"/>
        <rFont val="Calibri"/>
        <family val="2"/>
        <scheme val="minor"/>
      </rPr>
      <t>alpha,standard_dev,size</t>
    </r>
    <r>
      <rPr>
        <sz val="11"/>
        <color theme="1"/>
        <rFont val="Calibri"/>
        <family val="2"/>
        <scheme val="minor"/>
      </rPr>
      <t>)</t>
    </r>
  </si>
  <si>
    <t>x</t>
  </si>
  <si>
    <t>y</t>
  </si>
  <si>
    <t>μ</t>
  </si>
  <si>
    <t>Upper level</t>
  </si>
  <si>
    <t>Lower level</t>
  </si>
  <si>
    <t>Observations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</si>
</sst>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1" fillId="0" borderId="1" xfId="1">
      <alignment horizontal="left" indent="1"/>
    </xf>
    <xf numFmtId="0" fontId="2" fillId="0" borderId="1" xfId="1" applyFont="1">
      <alignment horizontal="left" indent="1"/>
    </xf>
    <xf numFmtId="0" fontId="2" fillId="2" borderId="1" xfId="1" applyFont="1" applyFill="1">
      <alignment horizontal="left" indent="1"/>
    </xf>
    <xf numFmtId="0" fontId="3" fillId="0" borderId="1" xfId="1" applyFont="1">
      <alignment horizontal="left" indent="1"/>
    </xf>
    <xf numFmtId="0" fontId="2" fillId="0" borderId="0" xfId="0" applyFont="1"/>
  </cellXfs>
  <cellStyles count="2">
    <cellStyle name="Default" xfId="1" xr:uid="{C0C573D4-E3C6-4CAC-8890-A10E075F694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</a:t>
            </a:r>
            <a:r>
              <a:rPr lang="en-US" baseline="0"/>
              <a:t>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 1'!$C$31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 1'!$B$32:$B$92</c:f>
              <c:numCache>
                <c:formatCode>General</c:formatCode>
                <c:ptCount val="61"/>
                <c:pt idx="0">
                  <c:v>10</c:v>
                </c:pt>
                <c:pt idx="1">
                  <c:v>10.5</c:v>
                </c:pt>
                <c:pt idx="2">
                  <c:v>11</c:v>
                </c:pt>
                <c:pt idx="3">
                  <c:v>11.5</c:v>
                </c:pt>
                <c:pt idx="4">
                  <c:v>12</c:v>
                </c:pt>
                <c:pt idx="5">
                  <c:v>12.5</c:v>
                </c:pt>
                <c:pt idx="6">
                  <c:v>13</c:v>
                </c:pt>
                <c:pt idx="7">
                  <c:v>13.5</c:v>
                </c:pt>
                <c:pt idx="8">
                  <c:v>14</c:v>
                </c:pt>
                <c:pt idx="9">
                  <c:v>14.5</c:v>
                </c:pt>
                <c:pt idx="10">
                  <c:v>15</c:v>
                </c:pt>
                <c:pt idx="11">
                  <c:v>15.5</c:v>
                </c:pt>
                <c:pt idx="12">
                  <c:v>16</c:v>
                </c:pt>
                <c:pt idx="13">
                  <c:v>16.5</c:v>
                </c:pt>
                <c:pt idx="14">
                  <c:v>17</c:v>
                </c:pt>
                <c:pt idx="15">
                  <c:v>17.5</c:v>
                </c:pt>
                <c:pt idx="16">
                  <c:v>18</c:v>
                </c:pt>
                <c:pt idx="17">
                  <c:v>18.5</c:v>
                </c:pt>
                <c:pt idx="18">
                  <c:v>19</c:v>
                </c:pt>
                <c:pt idx="19">
                  <c:v>19.5</c:v>
                </c:pt>
                <c:pt idx="20">
                  <c:v>20</c:v>
                </c:pt>
                <c:pt idx="21">
                  <c:v>20.5</c:v>
                </c:pt>
                <c:pt idx="22">
                  <c:v>21</c:v>
                </c:pt>
                <c:pt idx="23">
                  <c:v>21.5</c:v>
                </c:pt>
                <c:pt idx="24">
                  <c:v>22</c:v>
                </c:pt>
                <c:pt idx="25">
                  <c:v>22.5</c:v>
                </c:pt>
                <c:pt idx="26">
                  <c:v>23</c:v>
                </c:pt>
                <c:pt idx="27">
                  <c:v>23.5</c:v>
                </c:pt>
                <c:pt idx="28">
                  <c:v>24</c:v>
                </c:pt>
                <c:pt idx="29">
                  <c:v>24.5</c:v>
                </c:pt>
                <c:pt idx="30">
                  <c:v>25</c:v>
                </c:pt>
                <c:pt idx="31">
                  <c:v>25.5</c:v>
                </c:pt>
                <c:pt idx="32">
                  <c:v>26</c:v>
                </c:pt>
                <c:pt idx="33">
                  <c:v>26.5</c:v>
                </c:pt>
                <c:pt idx="34">
                  <c:v>27</c:v>
                </c:pt>
                <c:pt idx="35">
                  <c:v>27.5</c:v>
                </c:pt>
                <c:pt idx="36">
                  <c:v>28</c:v>
                </c:pt>
                <c:pt idx="37">
                  <c:v>28.5</c:v>
                </c:pt>
                <c:pt idx="38">
                  <c:v>29</c:v>
                </c:pt>
                <c:pt idx="39">
                  <c:v>29.5</c:v>
                </c:pt>
                <c:pt idx="40">
                  <c:v>30</c:v>
                </c:pt>
                <c:pt idx="41">
                  <c:v>30.5</c:v>
                </c:pt>
                <c:pt idx="42">
                  <c:v>31</c:v>
                </c:pt>
                <c:pt idx="43">
                  <c:v>31.5</c:v>
                </c:pt>
                <c:pt idx="44">
                  <c:v>32</c:v>
                </c:pt>
                <c:pt idx="45">
                  <c:v>32.5</c:v>
                </c:pt>
                <c:pt idx="46">
                  <c:v>33</c:v>
                </c:pt>
                <c:pt idx="47">
                  <c:v>33.5</c:v>
                </c:pt>
                <c:pt idx="48">
                  <c:v>34</c:v>
                </c:pt>
                <c:pt idx="49">
                  <c:v>34.5</c:v>
                </c:pt>
                <c:pt idx="50">
                  <c:v>35</c:v>
                </c:pt>
                <c:pt idx="51">
                  <c:v>35.5</c:v>
                </c:pt>
                <c:pt idx="52">
                  <c:v>36</c:v>
                </c:pt>
                <c:pt idx="53">
                  <c:v>36.5</c:v>
                </c:pt>
                <c:pt idx="54">
                  <c:v>37</c:v>
                </c:pt>
                <c:pt idx="55">
                  <c:v>37.5</c:v>
                </c:pt>
                <c:pt idx="56">
                  <c:v>38</c:v>
                </c:pt>
                <c:pt idx="57">
                  <c:v>38.5</c:v>
                </c:pt>
                <c:pt idx="58">
                  <c:v>39</c:v>
                </c:pt>
                <c:pt idx="59">
                  <c:v>39.5</c:v>
                </c:pt>
                <c:pt idx="60">
                  <c:v>40</c:v>
                </c:pt>
              </c:numCache>
            </c:numRef>
          </c:xVal>
          <c:yVal>
            <c:numRef>
              <c:f>'Ex 1'!$C$32:$C$92</c:f>
              <c:numCache>
                <c:formatCode>General</c:formatCode>
                <c:ptCount val="61"/>
                <c:pt idx="0">
                  <c:v>5.140929987637018E-4</c:v>
                </c:pt>
                <c:pt idx="1">
                  <c:v>8.8365865147670174E-4</c:v>
                </c:pt>
                <c:pt idx="2">
                  <c:v>1.4772828039793357E-3</c:v>
                </c:pt>
                <c:pt idx="3">
                  <c:v>2.4020332548697408E-3</c:v>
                </c:pt>
                <c:pt idx="4">
                  <c:v>3.798662007932481E-3</c:v>
                </c:pt>
                <c:pt idx="5">
                  <c:v>5.8427668311895132E-3</c:v>
                </c:pt>
                <c:pt idx="6">
                  <c:v>8.7406296979031604E-3</c:v>
                </c:pt>
                <c:pt idx="7">
                  <c:v>1.2717541168805994E-2</c:v>
                </c:pt>
                <c:pt idx="8">
                  <c:v>1.7996988837729353E-2</c:v>
                </c:pt>
                <c:pt idx="9">
                  <c:v>2.4770387852997702E-2</c:v>
                </c:pt>
                <c:pt idx="10">
                  <c:v>3.3159046264249557E-2</c:v>
                </c:pt>
                <c:pt idx="11">
                  <c:v>4.3172531888630579E-2</c:v>
                </c:pt>
                <c:pt idx="12">
                  <c:v>5.4670024891997876E-2</c:v>
                </c:pt>
                <c:pt idx="13">
                  <c:v>6.7332895184686298E-2</c:v>
                </c:pt>
                <c:pt idx="14">
                  <c:v>8.0656908173047798E-2</c:v>
                </c:pt>
                <c:pt idx="15">
                  <c:v>9.3970625136767516E-2</c:v>
                </c:pt>
                <c:pt idx="16">
                  <c:v>0.10648266850745074</c:v>
                </c:pt>
                <c:pt idx="17">
                  <c:v>0.11735510892143317</c:v>
                </c:pt>
                <c:pt idx="18">
                  <c:v>0.12579440923099772</c:v>
                </c:pt>
                <c:pt idx="19">
                  <c:v>0.13114657203397997</c:v>
                </c:pt>
                <c:pt idx="20">
                  <c:v>0.13298076013381088</c:v>
                </c:pt>
                <c:pt idx="21">
                  <c:v>0.13114657203397997</c:v>
                </c:pt>
                <c:pt idx="22">
                  <c:v>0.12579440923099772</c:v>
                </c:pt>
                <c:pt idx="23">
                  <c:v>0.11735510892143317</c:v>
                </c:pt>
                <c:pt idx="24">
                  <c:v>0.10648266850745074</c:v>
                </c:pt>
                <c:pt idx="25">
                  <c:v>9.3970625136767516E-2</c:v>
                </c:pt>
                <c:pt idx="26">
                  <c:v>8.0656908173047798E-2</c:v>
                </c:pt>
                <c:pt idx="27">
                  <c:v>6.7332895184686298E-2</c:v>
                </c:pt>
                <c:pt idx="28">
                  <c:v>5.4670024891997876E-2</c:v>
                </c:pt>
                <c:pt idx="29">
                  <c:v>4.3172531888630579E-2</c:v>
                </c:pt>
                <c:pt idx="30">
                  <c:v>3.3159046264249557E-2</c:v>
                </c:pt>
                <c:pt idx="31">
                  <c:v>2.4770387852997702E-2</c:v>
                </c:pt>
                <c:pt idx="32">
                  <c:v>1.7996988837729353E-2</c:v>
                </c:pt>
                <c:pt idx="33">
                  <c:v>1.2717541168805994E-2</c:v>
                </c:pt>
                <c:pt idx="34">
                  <c:v>8.7406296979031604E-3</c:v>
                </c:pt>
                <c:pt idx="35">
                  <c:v>5.8427668311895132E-3</c:v>
                </c:pt>
                <c:pt idx="36">
                  <c:v>3.798662007932481E-3</c:v>
                </c:pt>
                <c:pt idx="37">
                  <c:v>2.4020332548697408E-3</c:v>
                </c:pt>
                <c:pt idx="38">
                  <c:v>1.4772828039793357E-3</c:v>
                </c:pt>
                <c:pt idx="39">
                  <c:v>8.8365865147670174E-4</c:v>
                </c:pt>
                <c:pt idx="40">
                  <c:v>5.140929987637018E-4</c:v>
                </c:pt>
                <c:pt idx="41">
                  <c:v>2.9089423168192E-4</c:v>
                </c:pt>
                <c:pt idx="42">
                  <c:v>1.6009021720694023E-4</c:v>
                </c:pt>
                <c:pt idx="43">
                  <c:v>8.5690118354102114E-5</c:v>
                </c:pt>
                <c:pt idx="44">
                  <c:v>4.4610075254961789E-5</c:v>
                </c:pt>
                <c:pt idx="45">
                  <c:v>2.2587669962939214E-5</c:v>
                </c:pt>
                <c:pt idx="46">
                  <c:v>1.1123620798546141E-5</c:v>
                </c:pt>
                <c:pt idx="47">
                  <c:v>5.3279137023018252E-6</c:v>
                </c:pt>
                <c:pt idx="48">
                  <c:v>2.4820152902099967E-6</c:v>
                </c:pt>
                <c:pt idx="49">
                  <c:v>1.1245738687156055E-6</c:v>
                </c:pt>
                <c:pt idx="50">
                  <c:v>4.9557317157809919E-7</c:v>
                </c:pt>
                <c:pt idx="51">
                  <c:v>2.1240456738902849E-7</c:v>
                </c:pt>
                <c:pt idx="52">
                  <c:v>8.8543396950730421E-8</c:v>
                </c:pt>
                <c:pt idx="53">
                  <c:v>3.5899200141810918E-8</c:v>
                </c:pt>
                <c:pt idx="54">
                  <c:v>1.4156295821516289E-8</c:v>
                </c:pt>
                <c:pt idx="55">
                  <c:v>5.4293864025285134E-9</c:v>
                </c:pt>
                <c:pt idx="56">
                  <c:v>2.0252942832744286E-9</c:v>
                </c:pt>
                <c:pt idx="57">
                  <c:v>7.3478754658720721E-10</c:v>
                </c:pt>
                <c:pt idx="58">
                  <c:v>2.5928160226898982E-10</c:v>
                </c:pt>
                <c:pt idx="59">
                  <c:v>8.8985220492095073E-11</c:v>
                </c:pt>
                <c:pt idx="60">
                  <c:v>2.9703000624507176E-11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EB-4DE5-980E-90B4D35FC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119407"/>
        <c:axId val="987120367"/>
      </c:scatterChart>
      <c:valAx>
        <c:axId val="987119407"/>
        <c:scaling>
          <c:orientation val="minMax"/>
          <c:max val="3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87120367"/>
        <c:crosses val="autoZero"/>
        <c:crossBetween val="midCat"/>
        <c:majorUnit val="2"/>
      </c:valAx>
      <c:valAx>
        <c:axId val="987120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87119407"/>
        <c:crossesAt val="-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</a:t>
            </a:r>
            <a:r>
              <a:rPr lang="en-US" baseline="0"/>
              <a:t>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 2'!$C$31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 2'!$B$32:$B$92</c:f>
              <c:numCache>
                <c:formatCode>General</c:formatCode>
                <c:ptCount val="61"/>
                <c:pt idx="0">
                  <c:v>40</c:v>
                </c:pt>
                <c:pt idx="1">
                  <c:v>42</c:v>
                </c:pt>
                <c:pt idx="2">
                  <c:v>44</c:v>
                </c:pt>
                <c:pt idx="3">
                  <c:v>46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54</c:v>
                </c:pt>
                <c:pt idx="8">
                  <c:v>56</c:v>
                </c:pt>
                <c:pt idx="9">
                  <c:v>58</c:v>
                </c:pt>
                <c:pt idx="10">
                  <c:v>60</c:v>
                </c:pt>
                <c:pt idx="11">
                  <c:v>62</c:v>
                </c:pt>
                <c:pt idx="12">
                  <c:v>64</c:v>
                </c:pt>
                <c:pt idx="13">
                  <c:v>66</c:v>
                </c:pt>
                <c:pt idx="14">
                  <c:v>68</c:v>
                </c:pt>
                <c:pt idx="15">
                  <c:v>70</c:v>
                </c:pt>
                <c:pt idx="16">
                  <c:v>72</c:v>
                </c:pt>
                <c:pt idx="17">
                  <c:v>74</c:v>
                </c:pt>
                <c:pt idx="18">
                  <c:v>76</c:v>
                </c:pt>
                <c:pt idx="19">
                  <c:v>78</c:v>
                </c:pt>
                <c:pt idx="20">
                  <c:v>80</c:v>
                </c:pt>
                <c:pt idx="21">
                  <c:v>82</c:v>
                </c:pt>
                <c:pt idx="22">
                  <c:v>84</c:v>
                </c:pt>
                <c:pt idx="23">
                  <c:v>86</c:v>
                </c:pt>
                <c:pt idx="24">
                  <c:v>88</c:v>
                </c:pt>
                <c:pt idx="25">
                  <c:v>90</c:v>
                </c:pt>
                <c:pt idx="26">
                  <c:v>92</c:v>
                </c:pt>
                <c:pt idx="27">
                  <c:v>94</c:v>
                </c:pt>
                <c:pt idx="28">
                  <c:v>96</c:v>
                </c:pt>
                <c:pt idx="29">
                  <c:v>98</c:v>
                </c:pt>
                <c:pt idx="30">
                  <c:v>100</c:v>
                </c:pt>
                <c:pt idx="31">
                  <c:v>102</c:v>
                </c:pt>
                <c:pt idx="32">
                  <c:v>104</c:v>
                </c:pt>
                <c:pt idx="33">
                  <c:v>106</c:v>
                </c:pt>
                <c:pt idx="34">
                  <c:v>108</c:v>
                </c:pt>
                <c:pt idx="35">
                  <c:v>110</c:v>
                </c:pt>
                <c:pt idx="36">
                  <c:v>112</c:v>
                </c:pt>
                <c:pt idx="37">
                  <c:v>114</c:v>
                </c:pt>
                <c:pt idx="38">
                  <c:v>116</c:v>
                </c:pt>
                <c:pt idx="39">
                  <c:v>118</c:v>
                </c:pt>
                <c:pt idx="40">
                  <c:v>120</c:v>
                </c:pt>
                <c:pt idx="41">
                  <c:v>122</c:v>
                </c:pt>
                <c:pt idx="42">
                  <c:v>124</c:v>
                </c:pt>
                <c:pt idx="43">
                  <c:v>126</c:v>
                </c:pt>
                <c:pt idx="44">
                  <c:v>128</c:v>
                </c:pt>
                <c:pt idx="45">
                  <c:v>130</c:v>
                </c:pt>
                <c:pt idx="46">
                  <c:v>132</c:v>
                </c:pt>
                <c:pt idx="47">
                  <c:v>134</c:v>
                </c:pt>
                <c:pt idx="48">
                  <c:v>136</c:v>
                </c:pt>
                <c:pt idx="49">
                  <c:v>138</c:v>
                </c:pt>
                <c:pt idx="50">
                  <c:v>140</c:v>
                </c:pt>
                <c:pt idx="51">
                  <c:v>142</c:v>
                </c:pt>
                <c:pt idx="52">
                  <c:v>144</c:v>
                </c:pt>
                <c:pt idx="53">
                  <c:v>146</c:v>
                </c:pt>
                <c:pt idx="54">
                  <c:v>148</c:v>
                </c:pt>
                <c:pt idx="55">
                  <c:v>150</c:v>
                </c:pt>
                <c:pt idx="56">
                  <c:v>152</c:v>
                </c:pt>
                <c:pt idx="57">
                  <c:v>154</c:v>
                </c:pt>
                <c:pt idx="58">
                  <c:v>156</c:v>
                </c:pt>
                <c:pt idx="59">
                  <c:v>158</c:v>
                </c:pt>
                <c:pt idx="60">
                  <c:v>160</c:v>
                </c:pt>
              </c:numCache>
            </c:numRef>
          </c:xVal>
          <c:yVal>
            <c:numRef>
              <c:f>'Ex 2'!$C$32:$C$92</c:f>
              <c:numCache>
                <c:formatCode>General</c:formatCode>
                <c:ptCount val="61"/>
                <c:pt idx="0">
                  <c:v>3.9680850850467623E-5</c:v>
                </c:pt>
                <c:pt idx="1">
                  <c:v>1.3047197680444419E-4</c:v>
                </c:pt>
                <c:pt idx="2">
                  <c:v>3.8646326850978329E-4</c:v>
                </c:pt>
                <c:pt idx="3">
                  <c:v>1.0312261470157736E-3</c:v>
                </c:pt>
                <c:pt idx="4">
                  <c:v>2.4788732624806856E-3</c:v>
                </c:pt>
                <c:pt idx="5">
                  <c:v>5.367962133421081E-3</c:v>
                </c:pt>
                <c:pt idx="6">
                  <c:v>1.0471750290644373E-2</c:v>
                </c:pt>
                <c:pt idx="7">
                  <c:v>1.8402796549109781E-2</c:v>
                </c:pt>
                <c:pt idx="8">
                  <c:v>2.9134199221954704E-2</c:v>
                </c:pt>
                <c:pt idx="9">
                  <c:v>4.1550577078884855E-2</c:v>
                </c:pt>
                <c:pt idx="10">
                  <c:v>5.3383340626404936E-2</c:v>
                </c:pt>
                <c:pt idx="11">
                  <c:v>6.1785867506082573E-2</c:v>
                </c:pt>
                <c:pt idx="12">
                  <c:v>6.442097053416021E-2</c:v>
                </c:pt>
                <c:pt idx="13">
                  <c:v>6.0509016138298378E-2</c:v>
                </c:pt>
                <c:pt idx="14">
                  <c:v>5.1199725549402206E-2</c:v>
                </c:pt>
                <c:pt idx="15">
                  <c:v>3.9027424116323546E-2</c:v>
                </c:pt>
                <c:pt idx="16">
                  <c:v>2.6799510179264876E-2</c:v>
                </c:pt>
                <c:pt idx="17">
                  <c:v>1.6578244418235071E-2</c:v>
                </c:pt>
                <c:pt idx="18">
                  <c:v>9.2385738257988251E-3</c:v>
                </c:pt>
                <c:pt idx="19">
                  <c:v>4.6379497869775705E-3</c:v>
                </c:pt>
                <c:pt idx="20">
                  <c:v>2.097499493640442E-3</c:v>
                </c:pt>
                <c:pt idx="21">
                  <c:v>8.545400078970684E-4</c:v>
                </c:pt>
                <c:pt idx="22">
                  <c:v>3.1363003715477797E-4</c:v>
                </c:pt>
                <c:pt idx="23">
                  <c:v>1.0369495133162033E-4</c:v>
                </c:pt>
                <c:pt idx="24">
                  <c:v>3.0885332998485225E-5</c:v>
                </c:pt>
                <c:pt idx="25">
                  <c:v>8.2870827918223044E-6</c:v>
                </c:pt>
                <c:pt idx="26">
                  <c:v>2.0031145273400687E-6</c:v>
                </c:pt>
                <c:pt idx="27">
                  <c:v>4.3617884389503856E-7</c:v>
                </c:pt>
                <c:pt idx="28">
                  <c:v>8.5561448229628837E-8</c:v>
                </c:pt>
                <c:pt idx="29">
                  <c:v>1.5119811271025657E-8</c:v>
                </c:pt>
                <c:pt idx="30">
                  <c:v>2.4069625160917587E-9</c:v>
                </c:pt>
                <c:pt idx="31">
                  <c:v>3.4518109113324658E-10</c:v>
                </c:pt>
                <c:pt idx="32">
                  <c:v>4.4594303055248014E-11</c:v>
                </c:pt>
                <c:pt idx="33">
                  <c:v>5.1899894860448935E-12</c:v>
                </c:pt>
                <c:pt idx="34">
                  <c:v>5.4413703852886541E-13</c:v>
                </c:pt>
                <c:pt idx="35">
                  <c:v>5.1393099742634527E-14</c:v>
                </c:pt>
                <c:pt idx="36">
                  <c:v>4.3727641133179684E-15</c:v>
                </c:pt>
                <c:pt idx="37">
                  <c:v>3.3516757802693682E-16</c:v>
                </c:pt>
                <c:pt idx="38">
                  <c:v>2.314316040820421E-17</c:v>
                </c:pt>
                <c:pt idx="39">
                  <c:v>1.4395874216493867E-18</c:v>
                </c:pt>
                <c:pt idx="40">
                  <c:v>8.0669271442426098E-20</c:v>
                </c:pt>
                <c:pt idx="41">
                  <c:v>4.0722360048476532E-21</c:v>
                </c:pt>
                <c:pt idx="42">
                  <c:v>1.851878363575488E-22</c:v>
                </c:pt>
                <c:pt idx="43">
                  <c:v>7.58659131118848E-24</c:v>
                </c:pt>
                <c:pt idx="44">
                  <c:v>2.7998556054084456E-25</c:v>
                </c:pt>
                <c:pt idx="45">
                  <c:v>9.3084912100995047E-27</c:v>
                </c:pt>
                <c:pt idx="46">
                  <c:v>2.787903037266565E-28</c:v>
                </c:pt>
                <c:pt idx="47">
                  <c:v>7.5219553386558325E-30</c:v>
                </c:pt>
                <c:pt idx="48">
                  <c:v>1.8282624915680797E-31</c:v>
                </c:pt>
                <c:pt idx="49">
                  <c:v>4.0031426089661776E-33</c:v>
                </c:pt>
                <c:pt idx="50">
                  <c:v>7.8962026862251098E-35</c:v>
                </c:pt>
                <c:pt idx="51">
                  <c:v>1.4031051766286013E-36</c:v>
                </c:pt>
                <c:pt idx="52">
                  <c:v>2.2460368621508621E-38</c:v>
                </c:pt>
                <c:pt idx="53">
                  <c:v>3.2389052677980191E-40</c:v>
                </c:pt>
                <c:pt idx="54">
                  <c:v>4.2075988283535772E-42</c:v>
                </c:pt>
                <c:pt idx="55">
                  <c:v>4.9240802090851313E-44</c:v>
                </c:pt>
                <c:pt idx="56">
                  <c:v>5.191234234117972E-46</c:v>
                </c:pt>
                <c:pt idx="57">
                  <c:v>4.9302716080547257E-48</c:v>
                </c:pt>
                <c:pt idx="58">
                  <c:v>4.2181865116527191E-50</c:v>
                </c:pt>
                <c:pt idx="59">
                  <c:v>3.2511381594082476E-52</c:v>
                </c:pt>
                <c:pt idx="60">
                  <c:v>2.2573545982058931E-54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58-4169-B8F9-AE38DBE0F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119407"/>
        <c:axId val="987120367"/>
      </c:scatterChart>
      <c:valAx>
        <c:axId val="987119407"/>
        <c:scaling>
          <c:orientation val="minMax"/>
          <c:max val="9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87120367"/>
        <c:crosses val="autoZero"/>
        <c:crossBetween val="midCat"/>
        <c:majorUnit val="2"/>
      </c:valAx>
      <c:valAx>
        <c:axId val="98712036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87119407"/>
        <c:crossesAt val="-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</a:t>
            </a:r>
            <a:r>
              <a:rPr lang="en-US" baseline="0"/>
              <a:t>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 3'!$C$31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 3'!$B$32:$B$92</c:f>
              <c:numCache>
                <c:formatCode>General</c:formatCode>
                <c:ptCount val="61"/>
                <c:pt idx="0">
                  <c:v>10</c:v>
                </c:pt>
                <c:pt idx="1">
                  <c:v>10.5</c:v>
                </c:pt>
                <c:pt idx="2">
                  <c:v>11</c:v>
                </c:pt>
                <c:pt idx="3">
                  <c:v>11.5</c:v>
                </c:pt>
                <c:pt idx="4">
                  <c:v>12</c:v>
                </c:pt>
                <c:pt idx="5">
                  <c:v>12.5</c:v>
                </c:pt>
                <c:pt idx="6">
                  <c:v>13</c:v>
                </c:pt>
                <c:pt idx="7">
                  <c:v>13.5</c:v>
                </c:pt>
                <c:pt idx="8">
                  <c:v>14</c:v>
                </c:pt>
                <c:pt idx="9">
                  <c:v>14.5</c:v>
                </c:pt>
                <c:pt idx="10">
                  <c:v>15</c:v>
                </c:pt>
                <c:pt idx="11">
                  <c:v>15.5</c:v>
                </c:pt>
                <c:pt idx="12">
                  <c:v>16</c:v>
                </c:pt>
                <c:pt idx="13">
                  <c:v>16.5</c:v>
                </c:pt>
                <c:pt idx="14">
                  <c:v>17</c:v>
                </c:pt>
                <c:pt idx="15">
                  <c:v>17.5</c:v>
                </c:pt>
                <c:pt idx="16">
                  <c:v>18</c:v>
                </c:pt>
                <c:pt idx="17">
                  <c:v>18.5</c:v>
                </c:pt>
                <c:pt idx="18">
                  <c:v>19</c:v>
                </c:pt>
                <c:pt idx="19">
                  <c:v>19.5</c:v>
                </c:pt>
                <c:pt idx="20">
                  <c:v>20</c:v>
                </c:pt>
                <c:pt idx="21">
                  <c:v>20.5</c:v>
                </c:pt>
                <c:pt idx="22">
                  <c:v>21</c:v>
                </c:pt>
                <c:pt idx="23">
                  <c:v>21.5</c:v>
                </c:pt>
                <c:pt idx="24">
                  <c:v>22</c:v>
                </c:pt>
                <c:pt idx="25">
                  <c:v>22.5</c:v>
                </c:pt>
                <c:pt idx="26">
                  <c:v>23</c:v>
                </c:pt>
                <c:pt idx="27">
                  <c:v>23.5</c:v>
                </c:pt>
                <c:pt idx="28">
                  <c:v>24</c:v>
                </c:pt>
                <c:pt idx="29">
                  <c:v>24.5</c:v>
                </c:pt>
                <c:pt idx="30">
                  <c:v>25</c:v>
                </c:pt>
                <c:pt idx="31">
                  <c:v>25.5</c:v>
                </c:pt>
                <c:pt idx="32">
                  <c:v>26</c:v>
                </c:pt>
                <c:pt idx="33">
                  <c:v>26.5</c:v>
                </c:pt>
                <c:pt idx="34">
                  <c:v>27</c:v>
                </c:pt>
                <c:pt idx="35">
                  <c:v>27.5</c:v>
                </c:pt>
                <c:pt idx="36">
                  <c:v>28</c:v>
                </c:pt>
                <c:pt idx="37">
                  <c:v>28.5</c:v>
                </c:pt>
                <c:pt idx="38">
                  <c:v>29</c:v>
                </c:pt>
                <c:pt idx="39">
                  <c:v>29.5</c:v>
                </c:pt>
                <c:pt idx="40">
                  <c:v>30</c:v>
                </c:pt>
                <c:pt idx="41">
                  <c:v>30.5</c:v>
                </c:pt>
                <c:pt idx="42">
                  <c:v>31</c:v>
                </c:pt>
                <c:pt idx="43">
                  <c:v>31.5</c:v>
                </c:pt>
                <c:pt idx="44">
                  <c:v>32</c:v>
                </c:pt>
                <c:pt idx="45">
                  <c:v>32.5</c:v>
                </c:pt>
                <c:pt idx="46">
                  <c:v>33</c:v>
                </c:pt>
                <c:pt idx="47">
                  <c:v>33.5</c:v>
                </c:pt>
                <c:pt idx="48">
                  <c:v>34</c:v>
                </c:pt>
                <c:pt idx="49">
                  <c:v>34.5</c:v>
                </c:pt>
                <c:pt idx="50">
                  <c:v>35</c:v>
                </c:pt>
                <c:pt idx="51">
                  <c:v>35.5</c:v>
                </c:pt>
                <c:pt idx="52">
                  <c:v>36</c:v>
                </c:pt>
                <c:pt idx="53">
                  <c:v>36.5</c:v>
                </c:pt>
                <c:pt idx="54">
                  <c:v>37</c:v>
                </c:pt>
                <c:pt idx="55">
                  <c:v>37.5</c:v>
                </c:pt>
                <c:pt idx="56">
                  <c:v>38</c:v>
                </c:pt>
                <c:pt idx="57">
                  <c:v>38.5</c:v>
                </c:pt>
                <c:pt idx="58">
                  <c:v>39</c:v>
                </c:pt>
                <c:pt idx="59">
                  <c:v>39.5</c:v>
                </c:pt>
                <c:pt idx="60">
                  <c:v>40</c:v>
                </c:pt>
              </c:numCache>
            </c:numRef>
          </c:xVal>
          <c:yVal>
            <c:numRef>
              <c:f>'Ex 3'!$C$32:$C$92</c:f>
              <c:numCache>
                <c:formatCode>General</c:formatCode>
                <c:ptCount val="61"/>
                <c:pt idx="0">
                  <c:v>5.140929987637018E-4</c:v>
                </c:pt>
                <c:pt idx="1">
                  <c:v>8.8365865147670174E-4</c:v>
                </c:pt>
                <c:pt idx="2">
                  <c:v>1.4772828039793357E-3</c:v>
                </c:pt>
                <c:pt idx="3">
                  <c:v>2.4020332548697408E-3</c:v>
                </c:pt>
                <c:pt idx="4">
                  <c:v>3.798662007932481E-3</c:v>
                </c:pt>
                <c:pt idx="5">
                  <c:v>5.8427668311895132E-3</c:v>
                </c:pt>
                <c:pt idx="6">
                  <c:v>8.7406296979031604E-3</c:v>
                </c:pt>
                <c:pt idx="7">
                  <c:v>1.2717541168805994E-2</c:v>
                </c:pt>
                <c:pt idx="8">
                  <c:v>1.7996988837729353E-2</c:v>
                </c:pt>
                <c:pt idx="9">
                  <c:v>2.4770387852997702E-2</c:v>
                </c:pt>
                <c:pt idx="10">
                  <c:v>3.3159046264249557E-2</c:v>
                </c:pt>
                <c:pt idx="11">
                  <c:v>4.3172531888630579E-2</c:v>
                </c:pt>
                <c:pt idx="12">
                  <c:v>5.4670024891997876E-2</c:v>
                </c:pt>
                <c:pt idx="13">
                  <c:v>6.7332895184686298E-2</c:v>
                </c:pt>
                <c:pt idx="14">
                  <c:v>8.0656908173047798E-2</c:v>
                </c:pt>
                <c:pt idx="15">
                  <c:v>9.3970625136767516E-2</c:v>
                </c:pt>
                <c:pt idx="16">
                  <c:v>0.10648266850745074</c:v>
                </c:pt>
                <c:pt idx="17">
                  <c:v>0.11735510892143317</c:v>
                </c:pt>
                <c:pt idx="18">
                  <c:v>0.12579440923099772</c:v>
                </c:pt>
                <c:pt idx="19">
                  <c:v>0.13114657203397997</c:v>
                </c:pt>
                <c:pt idx="20">
                  <c:v>0.13298076013381088</c:v>
                </c:pt>
                <c:pt idx="21">
                  <c:v>0.13114657203397997</c:v>
                </c:pt>
                <c:pt idx="22">
                  <c:v>0.12579440923099772</c:v>
                </c:pt>
                <c:pt idx="23">
                  <c:v>0.11735510892143317</c:v>
                </c:pt>
                <c:pt idx="24">
                  <c:v>0.10648266850745074</c:v>
                </c:pt>
                <c:pt idx="25">
                  <c:v>9.3970625136767516E-2</c:v>
                </c:pt>
                <c:pt idx="26">
                  <c:v>8.0656908173047798E-2</c:v>
                </c:pt>
                <c:pt idx="27">
                  <c:v>6.7332895184686298E-2</c:v>
                </c:pt>
                <c:pt idx="28">
                  <c:v>5.4670024891997876E-2</c:v>
                </c:pt>
                <c:pt idx="29">
                  <c:v>4.3172531888630579E-2</c:v>
                </c:pt>
                <c:pt idx="30">
                  <c:v>3.3159046264249557E-2</c:v>
                </c:pt>
                <c:pt idx="31">
                  <c:v>2.4770387852997702E-2</c:v>
                </c:pt>
                <c:pt idx="32">
                  <c:v>1.7996988837729353E-2</c:v>
                </c:pt>
                <c:pt idx="33">
                  <c:v>1.2717541168805994E-2</c:v>
                </c:pt>
                <c:pt idx="34">
                  <c:v>8.7406296979031604E-3</c:v>
                </c:pt>
                <c:pt idx="35">
                  <c:v>5.8427668311895132E-3</c:v>
                </c:pt>
                <c:pt idx="36">
                  <c:v>3.798662007932481E-3</c:v>
                </c:pt>
                <c:pt idx="37">
                  <c:v>2.4020332548697408E-3</c:v>
                </c:pt>
                <c:pt idx="38">
                  <c:v>1.4772828039793357E-3</c:v>
                </c:pt>
                <c:pt idx="39">
                  <c:v>8.8365865147670174E-4</c:v>
                </c:pt>
                <c:pt idx="40">
                  <c:v>5.140929987637018E-4</c:v>
                </c:pt>
                <c:pt idx="41">
                  <c:v>2.9089423168192E-4</c:v>
                </c:pt>
                <c:pt idx="42">
                  <c:v>1.6009021720694023E-4</c:v>
                </c:pt>
                <c:pt idx="43">
                  <c:v>8.5690118354102114E-5</c:v>
                </c:pt>
                <c:pt idx="44">
                  <c:v>4.4610075254961789E-5</c:v>
                </c:pt>
                <c:pt idx="45">
                  <c:v>2.2587669962939214E-5</c:v>
                </c:pt>
                <c:pt idx="46">
                  <c:v>1.1123620798546141E-5</c:v>
                </c:pt>
                <c:pt idx="47">
                  <c:v>5.3279137023018252E-6</c:v>
                </c:pt>
                <c:pt idx="48">
                  <c:v>2.4820152902099967E-6</c:v>
                </c:pt>
                <c:pt idx="49">
                  <c:v>1.1245738687156055E-6</c:v>
                </c:pt>
                <c:pt idx="50">
                  <c:v>4.9557317157809919E-7</c:v>
                </c:pt>
                <c:pt idx="51">
                  <c:v>2.1240456738902849E-7</c:v>
                </c:pt>
                <c:pt idx="52">
                  <c:v>8.8543396950730421E-8</c:v>
                </c:pt>
                <c:pt idx="53">
                  <c:v>3.5899200141810918E-8</c:v>
                </c:pt>
                <c:pt idx="54">
                  <c:v>1.4156295821516289E-8</c:v>
                </c:pt>
                <c:pt idx="55">
                  <c:v>5.4293864025285134E-9</c:v>
                </c:pt>
                <c:pt idx="56">
                  <c:v>2.0252942832744286E-9</c:v>
                </c:pt>
                <c:pt idx="57">
                  <c:v>7.3478754658720721E-10</c:v>
                </c:pt>
                <c:pt idx="58">
                  <c:v>2.5928160226898982E-10</c:v>
                </c:pt>
                <c:pt idx="59">
                  <c:v>8.8985220492095073E-11</c:v>
                </c:pt>
                <c:pt idx="60">
                  <c:v>2.9703000624507176E-11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92-4A50-8D37-F378DC2A0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119407"/>
        <c:axId val="987120367"/>
      </c:scatterChart>
      <c:valAx>
        <c:axId val="987119407"/>
        <c:scaling>
          <c:orientation val="minMax"/>
          <c:max val="3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87120367"/>
        <c:crosses val="autoZero"/>
        <c:crossBetween val="midCat"/>
        <c:majorUnit val="2"/>
      </c:valAx>
      <c:valAx>
        <c:axId val="987120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87119407"/>
        <c:crossesAt val="-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438150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46642C-3649-ACC8-21DC-F0FDC2605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8</xdr:col>
      <xdr:colOff>133350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785923-A550-42F8-96C7-1AD50FB24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438150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F2D3F5-CBF4-40AE-B146-4BE603EB8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FD011-79A5-40A8-99BB-F7F7B58AE598}">
  <dimension ref="B18:I92"/>
  <sheetViews>
    <sheetView showGridLines="0" zoomScaleNormal="100" workbookViewId="0">
      <selection activeCell="C23" sqref="C23"/>
    </sheetView>
  </sheetViews>
  <sheetFormatPr defaultRowHeight="15" x14ac:dyDescent="0.25"/>
  <cols>
    <col min="1" max="1" width="2.85546875" customWidth="1"/>
    <col min="2" max="2" width="21.140625" customWidth="1"/>
    <col min="3" max="3" width="13.42578125" bestFit="1" customWidth="1"/>
  </cols>
  <sheetData>
    <row r="18" spans="2:9" x14ac:dyDescent="0.25">
      <c r="B18" s="3" t="s">
        <v>0</v>
      </c>
      <c r="C18" s="3" t="s">
        <v>1</v>
      </c>
    </row>
    <row r="19" spans="2:9" x14ac:dyDescent="0.25">
      <c r="B19" s="4" t="s">
        <v>2</v>
      </c>
      <c r="C19" s="1">
        <v>0.05</v>
      </c>
    </row>
    <row r="20" spans="2:9" x14ac:dyDescent="0.25">
      <c r="B20" s="4" t="s">
        <v>3</v>
      </c>
      <c r="C20" s="1">
        <v>3</v>
      </c>
    </row>
    <row r="21" spans="2:9" x14ac:dyDescent="0.25">
      <c r="B21" s="4" t="s">
        <v>4</v>
      </c>
      <c r="C21" s="1">
        <v>70</v>
      </c>
    </row>
    <row r="23" spans="2:9" x14ac:dyDescent="0.25">
      <c r="B23" s="2" t="s">
        <v>5</v>
      </c>
      <c r="C23" s="1">
        <f>_xlfn.CONFIDENCE.NORM(C19,C20,C21)</f>
        <v>0.70278150827619157</v>
      </c>
    </row>
    <row r="24" spans="2:9" x14ac:dyDescent="0.25">
      <c r="B24" s="2" t="s">
        <v>9</v>
      </c>
      <c r="C24" s="1">
        <v>20</v>
      </c>
    </row>
    <row r="25" spans="2:9" x14ac:dyDescent="0.25">
      <c r="B25" s="2" t="s">
        <v>10</v>
      </c>
      <c r="C25" s="1">
        <f>C24+C23</f>
        <v>20.702781508276193</v>
      </c>
    </row>
    <row r="26" spans="2:9" x14ac:dyDescent="0.25">
      <c r="B26" s="2" t="s">
        <v>11</v>
      </c>
      <c r="C26" s="1">
        <f>C24-C23</f>
        <v>19.297218491723807</v>
      </c>
    </row>
    <row r="28" spans="2:9" x14ac:dyDescent="0.25">
      <c r="B28" t="s">
        <v>6</v>
      </c>
    </row>
    <row r="31" spans="2:9" x14ac:dyDescent="0.25">
      <c r="B31" t="s">
        <v>7</v>
      </c>
      <c r="C31" t="s">
        <v>8</v>
      </c>
    </row>
    <row r="32" spans="2:9" x14ac:dyDescent="0.25">
      <c r="B32">
        <v>10</v>
      </c>
      <c r="C32">
        <f>_xlfn.NORM.DIST(B32,$C$24,$C$20,FALSE)</f>
        <v>5.140929987637018E-4</v>
      </c>
      <c r="G32">
        <f>_xlfn.CONFIDENCE.NORM(0.05,1,10)</f>
        <v>0.61979503230456146</v>
      </c>
      <c r="I32">
        <f>NORMSINV(0.1)</f>
        <v>-1.2815515655446006</v>
      </c>
    </row>
    <row r="33" spans="2:3" x14ac:dyDescent="0.25">
      <c r="B33">
        <v>10.5</v>
      </c>
      <c r="C33">
        <f t="shared" ref="C33:C92" si="0">_xlfn.NORM.DIST(B33,$C$24,$C$20,FALSE)</f>
        <v>8.8365865147670174E-4</v>
      </c>
    </row>
    <row r="34" spans="2:3" x14ac:dyDescent="0.25">
      <c r="B34">
        <v>11</v>
      </c>
      <c r="C34">
        <f t="shared" si="0"/>
        <v>1.4772828039793357E-3</v>
      </c>
    </row>
    <row r="35" spans="2:3" x14ac:dyDescent="0.25">
      <c r="B35">
        <v>11.5</v>
      </c>
      <c r="C35">
        <f t="shared" si="0"/>
        <v>2.4020332548697408E-3</v>
      </c>
    </row>
    <row r="36" spans="2:3" x14ac:dyDescent="0.25">
      <c r="B36">
        <v>12</v>
      </c>
      <c r="C36">
        <f t="shared" si="0"/>
        <v>3.798662007932481E-3</v>
      </c>
    </row>
    <row r="37" spans="2:3" x14ac:dyDescent="0.25">
      <c r="B37">
        <v>12.5</v>
      </c>
      <c r="C37">
        <f t="shared" si="0"/>
        <v>5.8427668311895132E-3</v>
      </c>
    </row>
    <row r="38" spans="2:3" x14ac:dyDescent="0.25">
      <c r="B38">
        <v>13</v>
      </c>
      <c r="C38">
        <f t="shared" si="0"/>
        <v>8.7406296979031604E-3</v>
      </c>
    </row>
    <row r="39" spans="2:3" x14ac:dyDescent="0.25">
      <c r="B39">
        <v>13.5</v>
      </c>
      <c r="C39">
        <f t="shared" si="0"/>
        <v>1.2717541168805994E-2</v>
      </c>
    </row>
    <row r="40" spans="2:3" x14ac:dyDescent="0.25">
      <c r="B40">
        <v>14</v>
      </c>
      <c r="C40">
        <f t="shared" si="0"/>
        <v>1.7996988837729353E-2</v>
      </c>
    </row>
    <row r="41" spans="2:3" x14ac:dyDescent="0.25">
      <c r="B41">
        <v>14.5</v>
      </c>
      <c r="C41">
        <f t="shared" si="0"/>
        <v>2.4770387852997702E-2</v>
      </c>
    </row>
    <row r="42" spans="2:3" x14ac:dyDescent="0.25">
      <c r="B42">
        <v>15</v>
      </c>
      <c r="C42">
        <f t="shared" si="0"/>
        <v>3.3159046264249557E-2</v>
      </c>
    </row>
    <row r="43" spans="2:3" x14ac:dyDescent="0.25">
      <c r="B43">
        <v>15.5</v>
      </c>
      <c r="C43">
        <f t="shared" si="0"/>
        <v>4.3172531888630579E-2</v>
      </c>
    </row>
    <row r="44" spans="2:3" x14ac:dyDescent="0.25">
      <c r="B44">
        <v>16</v>
      </c>
      <c r="C44">
        <f t="shared" si="0"/>
        <v>5.4670024891997876E-2</v>
      </c>
    </row>
    <row r="45" spans="2:3" x14ac:dyDescent="0.25">
      <c r="B45">
        <v>16.5</v>
      </c>
      <c r="C45">
        <f t="shared" si="0"/>
        <v>6.7332895184686298E-2</v>
      </c>
    </row>
    <row r="46" spans="2:3" x14ac:dyDescent="0.25">
      <c r="B46">
        <v>17</v>
      </c>
      <c r="C46">
        <f t="shared" si="0"/>
        <v>8.0656908173047798E-2</v>
      </c>
    </row>
    <row r="47" spans="2:3" x14ac:dyDescent="0.25">
      <c r="B47">
        <v>17.5</v>
      </c>
      <c r="C47">
        <f t="shared" si="0"/>
        <v>9.3970625136767516E-2</v>
      </c>
    </row>
    <row r="48" spans="2:3" x14ac:dyDescent="0.25">
      <c r="B48">
        <v>18</v>
      </c>
      <c r="C48">
        <f t="shared" si="0"/>
        <v>0.10648266850745074</v>
      </c>
    </row>
    <row r="49" spans="2:3" x14ac:dyDescent="0.25">
      <c r="B49">
        <v>18.5</v>
      </c>
      <c r="C49">
        <f t="shared" si="0"/>
        <v>0.11735510892143317</v>
      </c>
    </row>
    <row r="50" spans="2:3" x14ac:dyDescent="0.25">
      <c r="B50">
        <v>19</v>
      </c>
      <c r="C50">
        <f t="shared" si="0"/>
        <v>0.12579440923099772</v>
      </c>
    </row>
    <row r="51" spans="2:3" x14ac:dyDescent="0.25">
      <c r="B51">
        <v>19.5</v>
      </c>
      <c r="C51">
        <f t="shared" si="0"/>
        <v>0.13114657203397997</v>
      </c>
    </row>
    <row r="52" spans="2:3" x14ac:dyDescent="0.25">
      <c r="B52">
        <v>20</v>
      </c>
      <c r="C52">
        <f t="shared" si="0"/>
        <v>0.13298076013381088</v>
      </c>
    </row>
    <row r="53" spans="2:3" x14ac:dyDescent="0.25">
      <c r="B53">
        <v>20.5</v>
      </c>
      <c r="C53">
        <f t="shared" si="0"/>
        <v>0.13114657203397997</v>
      </c>
    </row>
    <row r="54" spans="2:3" x14ac:dyDescent="0.25">
      <c r="B54">
        <v>21</v>
      </c>
      <c r="C54">
        <f t="shared" si="0"/>
        <v>0.12579440923099772</v>
      </c>
    </row>
    <row r="55" spans="2:3" x14ac:dyDescent="0.25">
      <c r="B55">
        <v>21.5</v>
      </c>
      <c r="C55">
        <f t="shared" si="0"/>
        <v>0.11735510892143317</v>
      </c>
    </row>
    <row r="56" spans="2:3" x14ac:dyDescent="0.25">
      <c r="B56">
        <v>22</v>
      </c>
      <c r="C56">
        <f t="shared" si="0"/>
        <v>0.10648266850745074</v>
      </c>
    </row>
    <row r="57" spans="2:3" x14ac:dyDescent="0.25">
      <c r="B57">
        <v>22.5</v>
      </c>
      <c r="C57">
        <f t="shared" si="0"/>
        <v>9.3970625136767516E-2</v>
      </c>
    </row>
    <row r="58" spans="2:3" x14ac:dyDescent="0.25">
      <c r="B58">
        <v>23</v>
      </c>
      <c r="C58">
        <f t="shared" si="0"/>
        <v>8.0656908173047798E-2</v>
      </c>
    </row>
    <row r="59" spans="2:3" x14ac:dyDescent="0.25">
      <c r="B59">
        <v>23.5</v>
      </c>
      <c r="C59">
        <f t="shared" si="0"/>
        <v>6.7332895184686298E-2</v>
      </c>
    </row>
    <row r="60" spans="2:3" x14ac:dyDescent="0.25">
      <c r="B60">
        <v>24</v>
      </c>
      <c r="C60">
        <f t="shared" si="0"/>
        <v>5.4670024891997876E-2</v>
      </c>
    </row>
    <row r="61" spans="2:3" x14ac:dyDescent="0.25">
      <c r="B61">
        <v>24.5</v>
      </c>
      <c r="C61">
        <f t="shared" si="0"/>
        <v>4.3172531888630579E-2</v>
      </c>
    </row>
    <row r="62" spans="2:3" x14ac:dyDescent="0.25">
      <c r="B62">
        <v>25</v>
      </c>
      <c r="C62">
        <f t="shared" si="0"/>
        <v>3.3159046264249557E-2</v>
      </c>
    </row>
    <row r="63" spans="2:3" x14ac:dyDescent="0.25">
      <c r="B63">
        <v>25.5</v>
      </c>
      <c r="C63">
        <f t="shared" si="0"/>
        <v>2.4770387852997702E-2</v>
      </c>
    </row>
    <row r="64" spans="2:3" x14ac:dyDescent="0.25">
      <c r="B64">
        <v>26</v>
      </c>
      <c r="C64">
        <f t="shared" si="0"/>
        <v>1.7996988837729353E-2</v>
      </c>
    </row>
    <row r="65" spans="2:3" x14ac:dyDescent="0.25">
      <c r="B65">
        <v>26.5</v>
      </c>
      <c r="C65">
        <f t="shared" si="0"/>
        <v>1.2717541168805994E-2</v>
      </c>
    </row>
    <row r="66" spans="2:3" x14ac:dyDescent="0.25">
      <c r="B66">
        <v>27</v>
      </c>
      <c r="C66">
        <f t="shared" si="0"/>
        <v>8.7406296979031604E-3</v>
      </c>
    </row>
    <row r="67" spans="2:3" x14ac:dyDescent="0.25">
      <c r="B67">
        <v>27.5</v>
      </c>
      <c r="C67">
        <f t="shared" si="0"/>
        <v>5.8427668311895132E-3</v>
      </c>
    </row>
    <row r="68" spans="2:3" x14ac:dyDescent="0.25">
      <c r="B68">
        <v>28</v>
      </c>
      <c r="C68">
        <f t="shared" si="0"/>
        <v>3.798662007932481E-3</v>
      </c>
    </row>
    <row r="69" spans="2:3" x14ac:dyDescent="0.25">
      <c r="B69">
        <v>28.5</v>
      </c>
      <c r="C69">
        <f t="shared" si="0"/>
        <v>2.4020332548697408E-3</v>
      </c>
    </row>
    <row r="70" spans="2:3" x14ac:dyDescent="0.25">
      <c r="B70">
        <v>29</v>
      </c>
      <c r="C70">
        <f t="shared" si="0"/>
        <v>1.4772828039793357E-3</v>
      </c>
    </row>
    <row r="71" spans="2:3" x14ac:dyDescent="0.25">
      <c r="B71">
        <v>29.5</v>
      </c>
      <c r="C71">
        <f t="shared" si="0"/>
        <v>8.8365865147670174E-4</v>
      </c>
    </row>
    <row r="72" spans="2:3" x14ac:dyDescent="0.25">
      <c r="B72">
        <v>30</v>
      </c>
      <c r="C72">
        <f t="shared" si="0"/>
        <v>5.140929987637018E-4</v>
      </c>
    </row>
    <row r="73" spans="2:3" x14ac:dyDescent="0.25">
      <c r="B73">
        <v>30.5</v>
      </c>
      <c r="C73">
        <f t="shared" si="0"/>
        <v>2.9089423168192E-4</v>
      </c>
    </row>
    <row r="74" spans="2:3" x14ac:dyDescent="0.25">
      <c r="B74">
        <v>31</v>
      </c>
      <c r="C74">
        <f t="shared" si="0"/>
        <v>1.6009021720694023E-4</v>
      </c>
    </row>
    <row r="75" spans="2:3" x14ac:dyDescent="0.25">
      <c r="B75">
        <v>31.5</v>
      </c>
      <c r="C75">
        <f t="shared" si="0"/>
        <v>8.5690118354102114E-5</v>
      </c>
    </row>
    <row r="76" spans="2:3" x14ac:dyDescent="0.25">
      <c r="B76">
        <v>32</v>
      </c>
      <c r="C76">
        <f t="shared" si="0"/>
        <v>4.4610075254961789E-5</v>
      </c>
    </row>
    <row r="77" spans="2:3" x14ac:dyDescent="0.25">
      <c r="B77">
        <v>32.5</v>
      </c>
      <c r="C77">
        <f t="shared" si="0"/>
        <v>2.2587669962939214E-5</v>
      </c>
    </row>
    <row r="78" spans="2:3" x14ac:dyDescent="0.25">
      <c r="B78">
        <v>33</v>
      </c>
      <c r="C78">
        <f t="shared" si="0"/>
        <v>1.1123620798546141E-5</v>
      </c>
    </row>
    <row r="79" spans="2:3" x14ac:dyDescent="0.25">
      <c r="B79">
        <v>33.5</v>
      </c>
      <c r="C79">
        <f t="shared" si="0"/>
        <v>5.3279137023018252E-6</v>
      </c>
    </row>
    <row r="80" spans="2:3" x14ac:dyDescent="0.25">
      <c r="B80">
        <v>34</v>
      </c>
      <c r="C80">
        <f t="shared" si="0"/>
        <v>2.4820152902099967E-6</v>
      </c>
    </row>
    <row r="81" spans="2:3" x14ac:dyDescent="0.25">
      <c r="B81">
        <v>34.5</v>
      </c>
      <c r="C81">
        <f t="shared" si="0"/>
        <v>1.1245738687156055E-6</v>
      </c>
    </row>
    <row r="82" spans="2:3" x14ac:dyDescent="0.25">
      <c r="B82">
        <v>35</v>
      </c>
      <c r="C82">
        <f t="shared" si="0"/>
        <v>4.9557317157809919E-7</v>
      </c>
    </row>
    <row r="83" spans="2:3" x14ac:dyDescent="0.25">
      <c r="B83">
        <v>35.5</v>
      </c>
      <c r="C83">
        <f t="shared" si="0"/>
        <v>2.1240456738902849E-7</v>
      </c>
    </row>
    <row r="84" spans="2:3" x14ac:dyDescent="0.25">
      <c r="B84">
        <v>36</v>
      </c>
      <c r="C84">
        <f t="shared" si="0"/>
        <v>8.8543396950730421E-8</v>
      </c>
    </row>
    <row r="85" spans="2:3" x14ac:dyDescent="0.25">
      <c r="B85">
        <v>36.5</v>
      </c>
      <c r="C85">
        <f t="shared" si="0"/>
        <v>3.5899200141810918E-8</v>
      </c>
    </row>
    <row r="86" spans="2:3" x14ac:dyDescent="0.25">
      <c r="B86">
        <v>37</v>
      </c>
      <c r="C86">
        <f t="shared" si="0"/>
        <v>1.4156295821516289E-8</v>
      </c>
    </row>
    <row r="87" spans="2:3" x14ac:dyDescent="0.25">
      <c r="B87">
        <v>37.5</v>
      </c>
      <c r="C87">
        <f t="shared" si="0"/>
        <v>5.4293864025285134E-9</v>
      </c>
    </row>
    <row r="88" spans="2:3" x14ac:dyDescent="0.25">
      <c r="B88">
        <v>38</v>
      </c>
      <c r="C88">
        <f t="shared" si="0"/>
        <v>2.0252942832744286E-9</v>
      </c>
    </row>
    <row r="89" spans="2:3" x14ac:dyDescent="0.25">
      <c r="B89">
        <v>38.5</v>
      </c>
      <c r="C89">
        <f t="shared" si="0"/>
        <v>7.3478754658720721E-10</v>
      </c>
    </row>
    <row r="90" spans="2:3" x14ac:dyDescent="0.25">
      <c r="B90">
        <v>39</v>
      </c>
      <c r="C90">
        <f t="shared" si="0"/>
        <v>2.5928160226898982E-10</v>
      </c>
    </row>
    <row r="91" spans="2:3" x14ac:dyDescent="0.25">
      <c r="B91">
        <v>39.5</v>
      </c>
      <c r="C91">
        <f t="shared" si="0"/>
        <v>8.8985220492095073E-11</v>
      </c>
    </row>
    <row r="92" spans="2:3" x14ac:dyDescent="0.25">
      <c r="B92">
        <v>40</v>
      </c>
      <c r="C92">
        <f t="shared" si="0"/>
        <v>2.9703000624507176E-11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570E-CF24-4CBF-8FEF-C1F73E363E8C}">
  <dimension ref="B18:T92"/>
  <sheetViews>
    <sheetView showGridLines="0" zoomScaleNormal="100" workbookViewId="0">
      <selection activeCell="C23" sqref="C23"/>
    </sheetView>
  </sheetViews>
  <sheetFormatPr defaultRowHeight="15" x14ac:dyDescent="0.25"/>
  <cols>
    <col min="1" max="1" width="2.85546875" customWidth="1"/>
    <col min="2" max="2" width="21.140625" customWidth="1"/>
    <col min="3" max="3" width="13.42578125" bestFit="1" customWidth="1"/>
    <col min="5" max="8" width="5.7109375" customWidth="1"/>
  </cols>
  <sheetData>
    <row r="18" spans="2:20" x14ac:dyDescent="0.25">
      <c r="B18" s="3" t="s">
        <v>0</v>
      </c>
      <c r="C18" s="3" t="s">
        <v>1</v>
      </c>
      <c r="E18" s="5" t="s">
        <v>12</v>
      </c>
    </row>
    <row r="19" spans="2:20" x14ac:dyDescent="0.25">
      <c r="B19" s="4" t="s">
        <v>2</v>
      </c>
      <c r="C19" s="1">
        <v>0.2</v>
      </c>
      <c r="E19" s="1">
        <v>66</v>
      </c>
      <c r="F19" s="1">
        <v>62</v>
      </c>
      <c r="G19" s="1">
        <v>56</v>
      </c>
      <c r="H19" s="1">
        <v>65</v>
      </c>
      <c r="K19" cm="1">
        <f t="array" ref="K19:T22">TRANSPOSE(E19:H28)</f>
        <v>66</v>
      </c>
      <c r="L19">
        <v>59</v>
      </c>
      <c r="M19">
        <v>58</v>
      </c>
      <c r="N19">
        <v>67</v>
      </c>
      <c r="O19">
        <v>59</v>
      </c>
      <c r="P19">
        <v>57</v>
      </c>
      <c r="Q19">
        <v>71</v>
      </c>
      <c r="R19">
        <v>56</v>
      </c>
      <c r="S19">
        <v>56</v>
      </c>
      <c r="T19">
        <v>72</v>
      </c>
    </row>
    <row r="20" spans="2:20" x14ac:dyDescent="0.25">
      <c r="B20" s="4" t="s">
        <v>3</v>
      </c>
      <c r="C20" s="1">
        <f>_xlfn.STDEV.P(E19:H28)</f>
        <v>6.1895072501775141</v>
      </c>
      <c r="E20" s="1">
        <v>59</v>
      </c>
      <c r="F20" s="1">
        <v>57</v>
      </c>
      <c r="G20" s="1">
        <v>75</v>
      </c>
      <c r="H20" s="1">
        <v>67</v>
      </c>
      <c r="K20">
        <v>62</v>
      </c>
      <c r="L20">
        <v>57</v>
      </c>
      <c r="M20">
        <v>71</v>
      </c>
      <c r="N20">
        <v>68</v>
      </c>
      <c r="O20">
        <v>59</v>
      </c>
      <c r="P20">
        <v>66</v>
      </c>
      <c r="Q20">
        <v>72</v>
      </c>
      <c r="R20">
        <v>56</v>
      </c>
      <c r="S20">
        <v>55</v>
      </c>
      <c r="T20">
        <v>63</v>
      </c>
    </row>
    <row r="21" spans="2:20" x14ac:dyDescent="0.25">
      <c r="B21" s="4" t="s">
        <v>4</v>
      </c>
      <c r="C21" s="1">
        <f>COUNT(E19:H28)</f>
        <v>40</v>
      </c>
      <c r="E21" s="1">
        <v>58</v>
      </c>
      <c r="F21" s="1">
        <v>71</v>
      </c>
      <c r="G21" s="1">
        <v>68</v>
      </c>
      <c r="H21" s="1">
        <v>58</v>
      </c>
      <c r="K21">
        <v>56</v>
      </c>
      <c r="L21">
        <v>75</v>
      </c>
      <c r="M21">
        <v>68</v>
      </c>
      <c r="N21">
        <v>71</v>
      </c>
      <c r="O21">
        <v>74</v>
      </c>
      <c r="P21">
        <v>56</v>
      </c>
      <c r="Q21">
        <v>56</v>
      </c>
      <c r="R21">
        <v>64</v>
      </c>
      <c r="S21">
        <v>60</v>
      </c>
      <c r="T21">
        <v>71</v>
      </c>
    </row>
    <row r="22" spans="2:20" x14ac:dyDescent="0.25">
      <c r="E22" s="1">
        <v>67</v>
      </c>
      <c r="F22" s="1">
        <v>68</v>
      </c>
      <c r="G22" s="1">
        <v>71</v>
      </c>
      <c r="H22" s="1">
        <v>63</v>
      </c>
      <c r="K22">
        <v>65</v>
      </c>
      <c r="L22">
        <v>67</v>
      </c>
      <c r="M22">
        <v>58</v>
      </c>
      <c r="N22">
        <v>63</v>
      </c>
      <c r="O22">
        <v>71</v>
      </c>
      <c r="P22">
        <v>64</v>
      </c>
      <c r="Q22">
        <v>60</v>
      </c>
      <c r="R22">
        <v>60</v>
      </c>
      <c r="S22">
        <v>70</v>
      </c>
      <c r="T22">
        <v>73</v>
      </c>
    </row>
    <row r="23" spans="2:20" x14ac:dyDescent="0.25">
      <c r="B23" s="2" t="s">
        <v>5</v>
      </c>
      <c r="C23" s="1">
        <f>_xlfn.CONFIDENCE.NORM(C19,C20,C21)</f>
        <v>1.2541866273046198</v>
      </c>
      <c r="E23" s="1">
        <v>59</v>
      </c>
      <c r="F23" s="1">
        <v>59</v>
      </c>
      <c r="G23" s="1">
        <v>74</v>
      </c>
      <c r="H23" s="1">
        <v>71</v>
      </c>
    </row>
    <row r="24" spans="2:20" x14ac:dyDescent="0.25">
      <c r="B24" s="2" t="s">
        <v>9</v>
      </c>
      <c r="C24" s="1">
        <f>AVERAGE(E19:H28)</f>
        <v>63.8</v>
      </c>
      <c r="E24" s="1">
        <v>57</v>
      </c>
      <c r="F24" s="1">
        <v>66</v>
      </c>
      <c r="G24" s="1">
        <v>56</v>
      </c>
      <c r="H24" s="1">
        <v>64</v>
      </c>
    </row>
    <row r="25" spans="2:20" x14ac:dyDescent="0.25">
      <c r="B25" s="2" t="s">
        <v>10</v>
      </c>
      <c r="C25" s="1">
        <f>C24+C23</f>
        <v>65.054186627304617</v>
      </c>
      <c r="E25" s="1">
        <v>71</v>
      </c>
      <c r="F25" s="1">
        <v>72</v>
      </c>
      <c r="G25" s="1">
        <v>56</v>
      </c>
      <c r="H25" s="1">
        <v>60</v>
      </c>
    </row>
    <row r="26" spans="2:20" x14ac:dyDescent="0.25">
      <c r="B26" s="2" t="s">
        <v>11</v>
      </c>
      <c r="C26" s="1">
        <f>C24-C23</f>
        <v>62.545813372695378</v>
      </c>
      <c r="E26" s="1">
        <v>56</v>
      </c>
      <c r="F26" s="1">
        <v>56</v>
      </c>
      <c r="G26" s="1">
        <v>64</v>
      </c>
      <c r="H26" s="1">
        <v>60</v>
      </c>
    </row>
    <row r="27" spans="2:20" x14ac:dyDescent="0.25">
      <c r="E27" s="1">
        <v>56</v>
      </c>
      <c r="F27" s="1">
        <v>55</v>
      </c>
      <c r="G27" s="1">
        <v>60</v>
      </c>
      <c r="H27" s="1">
        <v>70</v>
      </c>
    </row>
    <row r="28" spans="2:20" x14ac:dyDescent="0.25">
      <c r="B28" t="s">
        <v>6</v>
      </c>
      <c r="E28" s="1">
        <v>72</v>
      </c>
      <c r="F28" s="1">
        <v>63</v>
      </c>
      <c r="G28" s="1">
        <v>71</v>
      </c>
      <c r="H28" s="1">
        <v>73</v>
      </c>
    </row>
    <row r="31" spans="2:20" x14ac:dyDescent="0.25">
      <c r="B31" t="s">
        <v>7</v>
      </c>
      <c r="C31" t="s">
        <v>8</v>
      </c>
    </row>
    <row r="32" spans="2:20" x14ac:dyDescent="0.25">
      <c r="B32">
        <v>40</v>
      </c>
      <c r="C32">
        <f>_xlfn.NORM.DIST(B32,$C$24,$C$20,FALSE)</f>
        <v>3.9680850850467623E-5</v>
      </c>
      <c r="G32">
        <f>_xlfn.CONFIDENCE.NORM(0.05,1,10)</f>
        <v>0.61979503230456146</v>
      </c>
      <c r="I32">
        <f>NORMSINV(0.1)</f>
        <v>-1.2815515655446006</v>
      </c>
    </row>
    <row r="33" spans="2:3" x14ac:dyDescent="0.25">
      <c r="B33">
        <v>42</v>
      </c>
      <c r="C33">
        <f t="shared" ref="C33:C92" si="0">_xlfn.NORM.DIST(B33,$C$24,$C$20,FALSE)</f>
        <v>1.3047197680444419E-4</v>
      </c>
    </row>
    <row r="34" spans="2:3" x14ac:dyDescent="0.25">
      <c r="B34">
        <v>44</v>
      </c>
      <c r="C34">
        <f t="shared" si="0"/>
        <v>3.8646326850978329E-4</v>
      </c>
    </row>
    <row r="35" spans="2:3" x14ac:dyDescent="0.25">
      <c r="B35">
        <v>46</v>
      </c>
      <c r="C35">
        <f t="shared" si="0"/>
        <v>1.0312261470157736E-3</v>
      </c>
    </row>
    <row r="36" spans="2:3" x14ac:dyDescent="0.25">
      <c r="B36">
        <v>48</v>
      </c>
      <c r="C36">
        <f t="shared" si="0"/>
        <v>2.4788732624806856E-3</v>
      </c>
    </row>
    <row r="37" spans="2:3" x14ac:dyDescent="0.25">
      <c r="B37">
        <v>50</v>
      </c>
      <c r="C37">
        <f t="shared" si="0"/>
        <v>5.367962133421081E-3</v>
      </c>
    </row>
    <row r="38" spans="2:3" x14ac:dyDescent="0.25">
      <c r="B38">
        <v>52</v>
      </c>
      <c r="C38">
        <f t="shared" si="0"/>
        <v>1.0471750290644373E-2</v>
      </c>
    </row>
    <row r="39" spans="2:3" x14ac:dyDescent="0.25">
      <c r="B39">
        <v>54</v>
      </c>
      <c r="C39">
        <f t="shared" si="0"/>
        <v>1.8402796549109781E-2</v>
      </c>
    </row>
    <row r="40" spans="2:3" x14ac:dyDescent="0.25">
      <c r="B40">
        <v>56</v>
      </c>
      <c r="C40">
        <f t="shared" si="0"/>
        <v>2.9134199221954704E-2</v>
      </c>
    </row>
    <row r="41" spans="2:3" x14ac:dyDescent="0.25">
      <c r="B41">
        <v>58</v>
      </c>
      <c r="C41">
        <f t="shared" si="0"/>
        <v>4.1550577078884855E-2</v>
      </c>
    </row>
    <row r="42" spans="2:3" x14ac:dyDescent="0.25">
      <c r="B42">
        <v>60</v>
      </c>
      <c r="C42">
        <f t="shared" si="0"/>
        <v>5.3383340626404936E-2</v>
      </c>
    </row>
    <row r="43" spans="2:3" x14ac:dyDescent="0.25">
      <c r="B43">
        <v>62</v>
      </c>
      <c r="C43">
        <f t="shared" si="0"/>
        <v>6.1785867506082573E-2</v>
      </c>
    </row>
    <row r="44" spans="2:3" x14ac:dyDescent="0.25">
      <c r="B44">
        <v>64</v>
      </c>
      <c r="C44">
        <f t="shared" si="0"/>
        <v>6.442097053416021E-2</v>
      </c>
    </row>
    <row r="45" spans="2:3" x14ac:dyDescent="0.25">
      <c r="B45">
        <v>66</v>
      </c>
      <c r="C45">
        <f t="shared" si="0"/>
        <v>6.0509016138298378E-2</v>
      </c>
    </row>
    <row r="46" spans="2:3" x14ac:dyDescent="0.25">
      <c r="B46">
        <v>68</v>
      </c>
      <c r="C46">
        <f t="shared" si="0"/>
        <v>5.1199725549402206E-2</v>
      </c>
    </row>
    <row r="47" spans="2:3" x14ac:dyDescent="0.25">
      <c r="B47">
        <v>70</v>
      </c>
      <c r="C47">
        <f t="shared" si="0"/>
        <v>3.9027424116323546E-2</v>
      </c>
    </row>
    <row r="48" spans="2:3" x14ac:dyDescent="0.25">
      <c r="B48">
        <v>72</v>
      </c>
      <c r="C48">
        <f t="shared" si="0"/>
        <v>2.6799510179264876E-2</v>
      </c>
    </row>
    <row r="49" spans="2:3" x14ac:dyDescent="0.25">
      <c r="B49">
        <v>74</v>
      </c>
      <c r="C49">
        <f t="shared" si="0"/>
        <v>1.6578244418235071E-2</v>
      </c>
    </row>
    <row r="50" spans="2:3" x14ac:dyDescent="0.25">
      <c r="B50">
        <v>76</v>
      </c>
      <c r="C50">
        <f t="shared" si="0"/>
        <v>9.2385738257988251E-3</v>
      </c>
    </row>
    <row r="51" spans="2:3" x14ac:dyDescent="0.25">
      <c r="B51">
        <v>78</v>
      </c>
      <c r="C51">
        <f t="shared" si="0"/>
        <v>4.6379497869775705E-3</v>
      </c>
    </row>
    <row r="52" spans="2:3" x14ac:dyDescent="0.25">
      <c r="B52">
        <v>80</v>
      </c>
      <c r="C52">
        <f t="shared" si="0"/>
        <v>2.097499493640442E-3</v>
      </c>
    </row>
    <row r="53" spans="2:3" x14ac:dyDescent="0.25">
      <c r="B53">
        <v>82</v>
      </c>
      <c r="C53">
        <f t="shared" si="0"/>
        <v>8.545400078970684E-4</v>
      </c>
    </row>
    <row r="54" spans="2:3" x14ac:dyDescent="0.25">
      <c r="B54">
        <v>84</v>
      </c>
      <c r="C54">
        <f t="shared" si="0"/>
        <v>3.1363003715477797E-4</v>
      </c>
    </row>
    <row r="55" spans="2:3" x14ac:dyDescent="0.25">
      <c r="B55">
        <v>86</v>
      </c>
      <c r="C55">
        <f t="shared" si="0"/>
        <v>1.0369495133162033E-4</v>
      </c>
    </row>
    <row r="56" spans="2:3" x14ac:dyDescent="0.25">
      <c r="B56">
        <v>88</v>
      </c>
      <c r="C56">
        <f t="shared" si="0"/>
        <v>3.0885332998485225E-5</v>
      </c>
    </row>
    <row r="57" spans="2:3" x14ac:dyDescent="0.25">
      <c r="B57">
        <v>90</v>
      </c>
      <c r="C57">
        <f t="shared" si="0"/>
        <v>8.2870827918223044E-6</v>
      </c>
    </row>
    <row r="58" spans="2:3" x14ac:dyDescent="0.25">
      <c r="B58">
        <v>92</v>
      </c>
      <c r="C58">
        <f t="shared" si="0"/>
        <v>2.0031145273400687E-6</v>
      </c>
    </row>
    <row r="59" spans="2:3" x14ac:dyDescent="0.25">
      <c r="B59">
        <v>94</v>
      </c>
      <c r="C59">
        <f t="shared" si="0"/>
        <v>4.3617884389503856E-7</v>
      </c>
    </row>
    <row r="60" spans="2:3" x14ac:dyDescent="0.25">
      <c r="B60">
        <v>96</v>
      </c>
      <c r="C60">
        <f t="shared" si="0"/>
        <v>8.5561448229628837E-8</v>
      </c>
    </row>
    <row r="61" spans="2:3" x14ac:dyDescent="0.25">
      <c r="B61">
        <v>98</v>
      </c>
      <c r="C61">
        <f t="shared" si="0"/>
        <v>1.5119811271025657E-8</v>
      </c>
    </row>
    <row r="62" spans="2:3" x14ac:dyDescent="0.25">
      <c r="B62">
        <v>100</v>
      </c>
      <c r="C62">
        <f t="shared" si="0"/>
        <v>2.4069625160917587E-9</v>
      </c>
    </row>
    <row r="63" spans="2:3" x14ac:dyDescent="0.25">
      <c r="B63">
        <v>102</v>
      </c>
      <c r="C63">
        <f t="shared" si="0"/>
        <v>3.4518109113324658E-10</v>
      </c>
    </row>
    <row r="64" spans="2:3" x14ac:dyDescent="0.25">
      <c r="B64">
        <v>104</v>
      </c>
      <c r="C64">
        <f t="shared" si="0"/>
        <v>4.4594303055248014E-11</v>
      </c>
    </row>
    <row r="65" spans="2:3" x14ac:dyDescent="0.25">
      <c r="B65">
        <v>106</v>
      </c>
      <c r="C65">
        <f t="shared" si="0"/>
        <v>5.1899894860448935E-12</v>
      </c>
    </row>
    <row r="66" spans="2:3" x14ac:dyDescent="0.25">
      <c r="B66">
        <v>108</v>
      </c>
      <c r="C66">
        <f t="shared" si="0"/>
        <v>5.4413703852886541E-13</v>
      </c>
    </row>
    <row r="67" spans="2:3" x14ac:dyDescent="0.25">
      <c r="B67">
        <v>110</v>
      </c>
      <c r="C67">
        <f t="shared" si="0"/>
        <v>5.1393099742634527E-14</v>
      </c>
    </row>
    <row r="68" spans="2:3" x14ac:dyDescent="0.25">
      <c r="B68">
        <v>112</v>
      </c>
      <c r="C68">
        <f t="shared" si="0"/>
        <v>4.3727641133179684E-15</v>
      </c>
    </row>
    <row r="69" spans="2:3" x14ac:dyDescent="0.25">
      <c r="B69">
        <v>114</v>
      </c>
      <c r="C69">
        <f t="shared" si="0"/>
        <v>3.3516757802693682E-16</v>
      </c>
    </row>
    <row r="70" spans="2:3" x14ac:dyDescent="0.25">
      <c r="B70">
        <v>116</v>
      </c>
      <c r="C70">
        <f t="shared" si="0"/>
        <v>2.314316040820421E-17</v>
      </c>
    </row>
    <row r="71" spans="2:3" x14ac:dyDescent="0.25">
      <c r="B71">
        <v>118</v>
      </c>
      <c r="C71">
        <f t="shared" si="0"/>
        <v>1.4395874216493867E-18</v>
      </c>
    </row>
    <row r="72" spans="2:3" x14ac:dyDescent="0.25">
      <c r="B72">
        <v>120</v>
      </c>
      <c r="C72">
        <f t="shared" si="0"/>
        <v>8.0669271442426098E-20</v>
      </c>
    </row>
    <row r="73" spans="2:3" x14ac:dyDescent="0.25">
      <c r="B73">
        <v>122</v>
      </c>
      <c r="C73">
        <f t="shared" si="0"/>
        <v>4.0722360048476532E-21</v>
      </c>
    </row>
    <row r="74" spans="2:3" x14ac:dyDescent="0.25">
      <c r="B74">
        <v>124</v>
      </c>
      <c r="C74">
        <f t="shared" si="0"/>
        <v>1.851878363575488E-22</v>
      </c>
    </row>
    <row r="75" spans="2:3" x14ac:dyDescent="0.25">
      <c r="B75">
        <v>126</v>
      </c>
      <c r="C75">
        <f t="shared" si="0"/>
        <v>7.58659131118848E-24</v>
      </c>
    </row>
    <row r="76" spans="2:3" x14ac:dyDescent="0.25">
      <c r="B76">
        <v>128</v>
      </c>
      <c r="C76">
        <f t="shared" si="0"/>
        <v>2.7998556054084456E-25</v>
      </c>
    </row>
    <row r="77" spans="2:3" x14ac:dyDescent="0.25">
      <c r="B77">
        <v>130</v>
      </c>
      <c r="C77">
        <f t="shared" si="0"/>
        <v>9.3084912100995047E-27</v>
      </c>
    </row>
    <row r="78" spans="2:3" x14ac:dyDescent="0.25">
      <c r="B78">
        <v>132</v>
      </c>
      <c r="C78">
        <f t="shared" si="0"/>
        <v>2.787903037266565E-28</v>
      </c>
    </row>
    <row r="79" spans="2:3" x14ac:dyDescent="0.25">
      <c r="B79">
        <v>134</v>
      </c>
      <c r="C79">
        <f t="shared" si="0"/>
        <v>7.5219553386558325E-30</v>
      </c>
    </row>
    <row r="80" spans="2:3" x14ac:dyDescent="0.25">
      <c r="B80">
        <v>136</v>
      </c>
      <c r="C80">
        <f t="shared" si="0"/>
        <v>1.8282624915680797E-31</v>
      </c>
    </row>
    <row r="81" spans="2:3" x14ac:dyDescent="0.25">
      <c r="B81">
        <v>138</v>
      </c>
      <c r="C81">
        <f t="shared" si="0"/>
        <v>4.0031426089661776E-33</v>
      </c>
    </row>
    <row r="82" spans="2:3" x14ac:dyDescent="0.25">
      <c r="B82">
        <v>140</v>
      </c>
      <c r="C82">
        <f t="shared" si="0"/>
        <v>7.8962026862251098E-35</v>
      </c>
    </row>
    <row r="83" spans="2:3" x14ac:dyDescent="0.25">
      <c r="B83">
        <v>142</v>
      </c>
      <c r="C83">
        <f t="shared" si="0"/>
        <v>1.4031051766286013E-36</v>
      </c>
    </row>
    <row r="84" spans="2:3" x14ac:dyDescent="0.25">
      <c r="B84">
        <v>144</v>
      </c>
      <c r="C84">
        <f t="shared" si="0"/>
        <v>2.2460368621508621E-38</v>
      </c>
    </row>
    <row r="85" spans="2:3" x14ac:dyDescent="0.25">
      <c r="B85">
        <v>146</v>
      </c>
      <c r="C85">
        <f t="shared" si="0"/>
        <v>3.2389052677980191E-40</v>
      </c>
    </row>
    <row r="86" spans="2:3" x14ac:dyDescent="0.25">
      <c r="B86">
        <v>148</v>
      </c>
      <c r="C86">
        <f t="shared" si="0"/>
        <v>4.2075988283535772E-42</v>
      </c>
    </row>
    <row r="87" spans="2:3" x14ac:dyDescent="0.25">
      <c r="B87">
        <v>150</v>
      </c>
      <c r="C87">
        <f t="shared" si="0"/>
        <v>4.9240802090851313E-44</v>
      </c>
    </row>
    <row r="88" spans="2:3" x14ac:dyDescent="0.25">
      <c r="B88">
        <v>152</v>
      </c>
      <c r="C88">
        <f t="shared" si="0"/>
        <v>5.191234234117972E-46</v>
      </c>
    </row>
    <row r="89" spans="2:3" x14ac:dyDescent="0.25">
      <c r="B89">
        <v>154</v>
      </c>
      <c r="C89">
        <f t="shared" si="0"/>
        <v>4.9302716080547257E-48</v>
      </c>
    </row>
    <row r="90" spans="2:3" x14ac:dyDescent="0.25">
      <c r="B90">
        <v>156</v>
      </c>
      <c r="C90">
        <f t="shared" si="0"/>
        <v>4.2181865116527191E-50</v>
      </c>
    </row>
    <row r="91" spans="2:3" x14ac:dyDescent="0.25">
      <c r="B91">
        <v>158</v>
      </c>
      <c r="C91">
        <f t="shared" si="0"/>
        <v>3.2511381594082476E-52</v>
      </c>
    </row>
    <row r="92" spans="2:3" x14ac:dyDescent="0.25">
      <c r="B92">
        <v>160</v>
      </c>
      <c r="C92">
        <f t="shared" si="0"/>
        <v>2.2573545982058931E-54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88565-B6AF-4C46-9B4D-0D2620C783DE}">
  <dimension ref="B18:I92"/>
  <sheetViews>
    <sheetView showGridLines="0" tabSelected="1" zoomScaleNormal="100" workbookViewId="0">
      <selection activeCell="C23" sqref="C23"/>
    </sheetView>
  </sheetViews>
  <sheetFormatPr defaultRowHeight="15" x14ac:dyDescent="0.25"/>
  <cols>
    <col min="1" max="1" width="2.85546875" customWidth="1"/>
    <col min="2" max="2" width="21.140625" customWidth="1"/>
    <col min="3" max="3" width="13.42578125" bestFit="1" customWidth="1"/>
  </cols>
  <sheetData>
    <row r="18" spans="2:9" x14ac:dyDescent="0.25">
      <c r="B18" s="3" t="s">
        <v>0</v>
      </c>
      <c r="C18" s="3" t="s">
        <v>1</v>
      </c>
    </row>
    <row r="19" spans="2:9" x14ac:dyDescent="0.25">
      <c r="B19" s="4" t="s">
        <v>2</v>
      </c>
      <c r="C19" s="1">
        <v>0.05</v>
      </c>
    </row>
    <row r="20" spans="2:9" x14ac:dyDescent="0.25">
      <c r="B20" s="4" t="s">
        <v>3</v>
      </c>
      <c r="C20" s="1">
        <v>3</v>
      </c>
    </row>
    <row r="21" spans="2:9" x14ac:dyDescent="0.25">
      <c r="B21" s="4" t="s">
        <v>4</v>
      </c>
      <c r="C21" s="1">
        <v>100</v>
      </c>
    </row>
    <row r="23" spans="2:9" x14ac:dyDescent="0.25">
      <c r="B23" s="2" t="s">
        <v>5</v>
      </c>
      <c r="C23" s="1">
        <f>_xlfn.CONFIDENCE.NORM(C19,C20,C21)</f>
        <v>0.5879891953620161</v>
      </c>
    </row>
    <row r="24" spans="2:9" x14ac:dyDescent="0.25">
      <c r="B24" s="2" t="s">
        <v>9</v>
      </c>
      <c r="C24" s="1">
        <v>20</v>
      </c>
    </row>
    <row r="25" spans="2:9" x14ac:dyDescent="0.25">
      <c r="B25" s="2" t="s">
        <v>10</v>
      </c>
      <c r="C25" s="1">
        <f>C24+C23</f>
        <v>20.587989195362017</v>
      </c>
    </row>
    <row r="26" spans="2:9" x14ac:dyDescent="0.25">
      <c r="B26" s="2" t="s">
        <v>11</v>
      </c>
      <c r="C26" s="1">
        <f>C24-C23</f>
        <v>19.412010804637983</v>
      </c>
    </row>
    <row r="28" spans="2:9" x14ac:dyDescent="0.25">
      <c r="B28" t="s">
        <v>6</v>
      </c>
    </row>
    <row r="31" spans="2:9" x14ac:dyDescent="0.25">
      <c r="B31" t="s">
        <v>7</v>
      </c>
      <c r="C31" t="s">
        <v>8</v>
      </c>
    </row>
    <row r="32" spans="2:9" x14ac:dyDescent="0.25">
      <c r="B32">
        <v>10</v>
      </c>
      <c r="C32">
        <f>_xlfn.NORM.DIST(B32,$C$24,$C$20,FALSE)</f>
        <v>5.140929987637018E-4</v>
      </c>
      <c r="G32">
        <f>_xlfn.CONFIDENCE.NORM(0.05,1,10)</f>
        <v>0.61979503230456146</v>
      </c>
      <c r="I32">
        <f>NORMSINV(0.1)</f>
        <v>-1.2815515655446006</v>
      </c>
    </row>
    <row r="33" spans="2:3" x14ac:dyDescent="0.25">
      <c r="B33">
        <v>10.5</v>
      </c>
      <c r="C33">
        <f t="shared" ref="C33:C92" si="0">_xlfn.NORM.DIST(B33,$C$24,$C$20,FALSE)</f>
        <v>8.8365865147670174E-4</v>
      </c>
    </row>
    <row r="34" spans="2:3" x14ac:dyDescent="0.25">
      <c r="B34">
        <v>11</v>
      </c>
      <c r="C34">
        <f t="shared" si="0"/>
        <v>1.4772828039793357E-3</v>
      </c>
    </row>
    <row r="35" spans="2:3" x14ac:dyDescent="0.25">
      <c r="B35">
        <v>11.5</v>
      </c>
      <c r="C35">
        <f t="shared" si="0"/>
        <v>2.4020332548697408E-3</v>
      </c>
    </row>
    <row r="36" spans="2:3" x14ac:dyDescent="0.25">
      <c r="B36">
        <v>12</v>
      </c>
      <c r="C36">
        <f t="shared" si="0"/>
        <v>3.798662007932481E-3</v>
      </c>
    </row>
    <row r="37" spans="2:3" x14ac:dyDescent="0.25">
      <c r="B37">
        <v>12.5</v>
      </c>
      <c r="C37">
        <f t="shared" si="0"/>
        <v>5.8427668311895132E-3</v>
      </c>
    </row>
    <row r="38" spans="2:3" x14ac:dyDescent="0.25">
      <c r="B38">
        <v>13</v>
      </c>
      <c r="C38">
        <f t="shared" si="0"/>
        <v>8.7406296979031604E-3</v>
      </c>
    </row>
    <row r="39" spans="2:3" x14ac:dyDescent="0.25">
      <c r="B39">
        <v>13.5</v>
      </c>
      <c r="C39">
        <f t="shared" si="0"/>
        <v>1.2717541168805994E-2</v>
      </c>
    </row>
    <row r="40" spans="2:3" x14ac:dyDescent="0.25">
      <c r="B40">
        <v>14</v>
      </c>
      <c r="C40">
        <f t="shared" si="0"/>
        <v>1.7996988837729353E-2</v>
      </c>
    </row>
    <row r="41" spans="2:3" x14ac:dyDescent="0.25">
      <c r="B41">
        <v>14.5</v>
      </c>
      <c r="C41">
        <f t="shared" si="0"/>
        <v>2.4770387852997702E-2</v>
      </c>
    </row>
    <row r="42" spans="2:3" x14ac:dyDescent="0.25">
      <c r="B42">
        <v>15</v>
      </c>
      <c r="C42">
        <f t="shared" si="0"/>
        <v>3.3159046264249557E-2</v>
      </c>
    </row>
    <row r="43" spans="2:3" x14ac:dyDescent="0.25">
      <c r="B43">
        <v>15.5</v>
      </c>
      <c r="C43">
        <f t="shared" si="0"/>
        <v>4.3172531888630579E-2</v>
      </c>
    </row>
    <row r="44" spans="2:3" x14ac:dyDescent="0.25">
      <c r="B44">
        <v>16</v>
      </c>
      <c r="C44">
        <f t="shared" si="0"/>
        <v>5.4670024891997876E-2</v>
      </c>
    </row>
    <row r="45" spans="2:3" x14ac:dyDescent="0.25">
      <c r="B45">
        <v>16.5</v>
      </c>
      <c r="C45">
        <f t="shared" si="0"/>
        <v>6.7332895184686298E-2</v>
      </c>
    </row>
    <row r="46" spans="2:3" x14ac:dyDescent="0.25">
      <c r="B46">
        <v>17</v>
      </c>
      <c r="C46">
        <f t="shared" si="0"/>
        <v>8.0656908173047798E-2</v>
      </c>
    </row>
    <row r="47" spans="2:3" x14ac:dyDescent="0.25">
      <c r="B47">
        <v>17.5</v>
      </c>
      <c r="C47">
        <f t="shared" si="0"/>
        <v>9.3970625136767516E-2</v>
      </c>
    </row>
    <row r="48" spans="2:3" x14ac:dyDescent="0.25">
      <c r="B48">
        <v>18</v>
      </c>
      <c r="C48">
        <f t="shared" si="0"/>
        <v>0.10648266850745074</v>
      </c>
    </row>
    <row r="49" spans="2:3" x14ac:dyDescent="0.25">
      <c r="B49">
        <v>18.5</v>
      </c>
      <c r="C49">
        <f t="shared" si="0"/>
        <v>0.11735510892143317</v>
      </c>
    </row>
    <row r="50" spans="2:3" x14ac:dyDescent="0.25">
      <c r="B50">
        <v>19</v>
      </c>
      <c r="C50">
        <f t="shared" si="0"/>
        <v>0.12579440923099772</v>
      </c>
    </row>
    <row r="51" spans="2:3" x14ac:dyDescent="0.25">
      <c r="B51">
        <v>19.5</v>
      </c>
      <c r="C51">
        <f t="shared" si="0"/>
        <v>0.13114657203397997</v>
      </c>
    </row>
    <row r="52" spans="2:3" x14ac:dyDescent="0.25">
      <c r="B52">
        <v>20</v>
      </c>
      <c r="C52">
        <f t="shared" si="0"/>
        <v>0.13298076013381088</v>
      </c>
    </row>
    <row r="53" spans="2:3" x14ac:dyDescent="0.25">
      <c r="B53">
        <v>20.5</v>
      </c>
      <c r="C53">
        <f t="shared" si="0"/>
        <v>0.13114657203397997</v>
      </c>
    </row>
    <row r="54" spans="2:3" x14ac:dyDescent="0.25">
      <c r="B54">
        <v>21</v>
      </c>
      <c r="C54">
        <f t="shared" si="0"/>
        <v>0.12579440923099772</v>
      </c>
    </row>
    <row r="55" spans="2:3" x14ac:dyDescent="0.25">
      <c r="B55">
        <v>21.5</v>
      </c>
      <c r="C55">
        <f t="shared" si="0"/>
        <v>0.11735510892143317</v>
      </c>
    </row>
    <row r="56" spans="2:3" x14ac:dyDescent="0.25">
      <c r="B56">
        <v>22</v>
      </c>
      <c r="C56">
        <f t="shared" si="0"/>
        <v>0.10648266850745074</v>
      </c>
    </row>
    <row r="57" spans="2:3" x14ac:dyDescent="0.25">
      <c r="B57">
        <v>22.5</v>
      </c>
      <c r="C57">
        <f t="shared" si="0"/>
        <v>9.3970625136767516E-2</v>
      </c>
    </row>
    <row r="58" spans="2:3" x14ac:dyDescent="0.25">
      <c r="B58">
        <v>23</v>
      </c>
      <c r="C58">
        <f t="shared" si="0"/>
        <v>8.0656908173047798E-2</v>
      </c>
    </row>
    <row r="59" spans="2:3" x14ac:dyDescent="0.25">
      <c r="B59">
        <v>23.5</v>
      </c>
      <c r="C59">
        <f t="shared" si="0"/>
        <v>6.7332895184686298E-2</v>
      </c>
    </row>
    <row r="60" spans="2:3" x14ac:dyDescent="0.25">
      <c r="B60">
        <v>24</v>
      </c>
      <c r="C60">
        <f t="shared" si="0"/>
        <v>5.4670024891997876E-2</v>
      </c>
    </row>
    <row r="61" spans="2:3" x14ac:dyDescent="0.25">
      <c r="B61">
        <v>24.5</v>
      </c>
      <c r="C61">
        <f t="shared" si="0"/>
        <v>4.3172531888630579E-2</v>
      </c>
    </row>
    <row r="62" spans="2:3" x14ac:dyDescent="0.25">
      <c r="B62">
        <v>25</v>
      </c>
      <c r="C62">
        <f t="shared" si="0"/>
        <v>3.3159046264249557E-2</v>
      </c>
    </row>
    <row r="63" spans="2:3" x14ac:dyDescent="0.25">
      <c r="B63">
        <v>25.5</v>
      </c>
      <c r="C63">
        <f t="shared" si="0"/>
        <v>2.4770387852997702E-2</v>
      </c>
    </row>
    <row r="64" spans="2:3" x14ac:dyDescent="0.25">
      <c r="B64">
        <v>26</v>
      </c>
      <c r="C64">
        <f t="shared" si="0"/>
        <v>1.7996988837729353E-2</v>
      </c>
    </row>
    <row r="65" spans="2:3" x14ac:dyDescent="0.25">
      <c r="B65">
        <v>26.5</v>
      </c>
      <c r="C65">
        <f t="shared" si="0"/>
        <v>1.2717541168805994E-2</v>
      </c>
    </row>
    <row r="66" spans="2:3" x14ac:dyDescent="0.25">
      <c r="B66">
        <v>27</v>
      </c>
      <c r="C66">
        <f t="shared" si="0"/>
        <v>8.7406296979031604E-3</v>
      </c>
    </row>
    <row r="67" spans="2:3" x14ac:dyDescent="0.25">
      <c r="B67">
        <v>27.5</v>
      </c>
      <c r="C67">
        <f t="shared" si="0"/>
        <v>5.8427668311895132E-3</v>
      </c>
    </row>
    <row r="68" spans="2:3" x14ac:dyDescent="0.25">
      <c r="B68">
        <v>28</v>
      </c>
      <c r="C68">
        <f t="shared" si="0"/>
        <v>3.798662007932481E-3</v>
      </c>
    </row>
    <row r="69" spans="2:3" x14ac:dyDescent="0.25">
      <c r="B69">
        <v>28.5</v>
      </c>
      <c r="C69">
        <f t="shared" si="0"/>
        <v>2.4020332548697408E-3</v>
      </c>
    </row>
    <row r="70" spans="2:3" x14ac:dyDescent="0.25">
      <c r="B70">
        <v>29</v>
      </c>
      <c r="C70">
        <f t="shared" si="0"/>
        <v>1.4772828039793357E-3</v>
      </c>
    </row>
    <row r="71" spans="2:3" x14ac:dyDescent="0.25">
      <c r="B71">
        <v>29.5</v>
      </c>
      <c r="C71">
        <f t="shared" si="0"/>
        <v>8.8365865147670174E-4</v>
      </c>
    </row>
    <row r="72" spans="2:3" x14ac:dyDescent="0.25">
      <c r="B72">
        <v>30</v>
      </c>
      <c r="C72">
        <f t="shared" si="0"/>
        <v>5.140929987637018E-4</v>
      </c>
    </row>
    <row r="73" spans="2:3" x14ac:dyDescent="0.25">
      <c r="B73">
        <v>30.5</v>
      </c>
      <c r="C73">
        <f t="shared" si="0"/>
        <v>2.9089423168192E-4</v>
      </c>
    </row>
    <row r="74" spans="2:3" x14ac:dyDescent="0.25">
      <c r="B74">
        <v>31</v>
      </c>
      <c r="C74">
        <f t="shared" si="0"/>
        <v>1.6009021720694023E-4</v>
      </c>
    </row>
    <row r="75" spans="2:3" x14ac:dyDescent="0.25">
      <c r="B75">
        <v>31.5</v>
      </c>
      <c r="C75">
        <f t="shared" si="0"/>
        <v>8.5690118354102114E-5</v>
      </c>
    </row>
    <row r="76" spans="2:3" x14ac:dyDescent="0.25">
      <c r="B76">
        <v>32</v>
      </c>
      <c r="C76">
        <f t="shared" si="0"/>
        <v>4.4610075254961789E-5</v>
      </c>
    </row>
    <row r="77" spans="2:3" x14ac:dyDescent="0.25">
      <c r="B77">
        <v>32.5</v>
      </c>
      <c r="C77">
        <f t="shared" si="0"/>
        <v>2.2587669962939214E-5</v>
      </c>
    </row>
    <row r="78" spans="2:3" x14ac:dyDescent="0.25">
      <c r="B78">
        <v>33</v>
      </c>
      <c r="C78">
        <f t="shared" si="0"/>
        <v>1.1123620798546141E-5</v>
      </c>
    </row>
    <row r="79" spans="2:3" x14ac:dyDescent="0.25">
      <c r="B79">
        <v>33.5</v>
      </c>
      <c r="C79">
        <f t="shared" si="0"/>
        <v>5.3279137023018252E-6</v>
      </c>
    </row>
    <row r="80" spans="2:3" x14ac:dyDescent="0.25">
      <c r="B80">
        <v>34</v>
      </c>
      <c r="C80">
        <f t="shared" si="0"/>
        <v>2.4820152902099967E-6</v>
      </c>
    </row>
    <row r="81" spans="2:3" x14ac:dyDescent="0.25">
      <c r="B81">
        <v>34.5</v>
      </c>
      <c r="C81">
        <f t="shared" si="0"/>
        <v>1.1245738687156055E-6</v>
      </c>
    </row>
    <row r="82" spans="2:3" x14ac:dyDescent="0.25">
      <c r="B82">
        <v>35</v>
      </c>
      <c r="C82">
        <f t="shared" si="0"/>
        <v>4.9557317157809919E-7</v>
      </c>
    </row>
    <row r="83" spans="2:3" x14ac:dyDescent="0.25">
      <c r="B83">
        <v>35.5</v>
      </c>
      <c r="C83">
        <f t="shared" si="0"/>
        <v>2.1240456738902849E-7</v>
      </c>
    </row>
    <row r="84" spans="2:3" x14ac:dyDescent="0.25">
      <c r="B84">
        <v>36</v>
      </c>
      <c r="C84">
        <f t="shared" si="0"/>
        <v>8.8543396950730421E-8</v>
      </c>
    </row>
    <row r="85" spans="2:3" x14ac:dyDescent="0.25">
      <c r="B85">
        <v>36.5</v>
      </c>
      <c r="C85">
        <f t="shared" si="0"/>
        <v>3.5899200141810918E-8</v>
      </c>
    </row>
    <row r="86" spans="2:3" x14ac:dyDescent="0.25">
      <c r="B86">
        <v>37</v>
      </c>
      <c r="C86">
        <f t="shared" si="0"/>
        <v>1.4156295821516289E-8</v>
      </c>
    </row>
    <row r="87" spans="2:3" x14ac:dyDescent="0.25">
      <c r="B87">
        <v>37.5</v>
      </c>
      <c r="C87">
        <f t="shared" si="0"/>
        <v>5.4293864025285134E-9</v>
      </c>
    </row>
    <row r="88" spans="2:3" x14ac:dyDescent="0.25">
      <c r="B88">
        <v>38</v>
      </c>
      <c r="C88">
        <f t="shared" si="0"/>
        <v>2.0252942832744286E-9</v>
      </c>
    </row>
    <row r="89" spans="2:3" x14ac:dyDescent="0.25">
      <c r="B89">
        <v>38.5</v>
      </c>
      <c r="C89">
        <f t="shared" si="0"/>
        <v>7.3478754658720721E-10</v>
      </c>
    </row>
    <row r="90" spans="2:3" x14ac:dyDescent="0.25">
      <c r="B90">
        <v>39</v>
      </c>
      <c r="C90">
        <f t="shared" si="0"/>
        <v>2.5928160226898982E-10</v>
      </c>
    </row>
    <row r="91" spans="2:3" x14ac:dyDescent="0.25">
      <c r="B91">
        <v>39.5</v>
      </c>
      <c r="C91">
        <f t="shared" si="0"/>
        <v>8.8985220492095073E-11</v>
      </c>
    </row>
    <row r="92" spans="2:3" x14ac:dyDescent="0.25">
      <c r="B92">
        <v>40</v>
      </c>
      <c r="C92">
        <f t="shared" si="0"/>
        <v>2.9703000624507176E-11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AE69-BC20-43C1-9C59-9A155012DA42}">
  <sheetPr codeName="Sheet1"/>
  <dimension ref="B2:C12"/>
  <sheetViews>
    <sheetView showGridLines="0" zoomScale="150" zoomScaleNormal="150" workbookViewId="0">
      <selection activeCell="C7" sqref="C7"/>
    </sheetView>
  </sheetViews>
  <sheetFormatPr defaultRowHeight="15" x14ac:dyDescent="0.25"/>
  <cols>
    <col min="2" max="2" width="21.140625" customWidth="1"/>
    <col min="3" max="3" width="13.42578125" bestFit="1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4" t="s">
        <v>2</v>
      </c>
      <c r="C3" s="1">
        <v>0.1</v>
      </c>
    </row>
    <row r="4" spans="2:3" x14ac:dyDescent="0.25">
      <c r="B4" s="4" t="s">
        <v>3</v>
      </c>
      <c r="C4" s="1">
        <v>2</v>
      </c>
    </row>
    <row r="5" spans="2:3" x14ac:dyDescent="0.25">
      <c r="B5" s="4" t="s">
        <v>4</v>
      </c>
      <c r="C5" s="1">
        <v>100</v>
      </c>
    </row>
    <row r="7" spans="2:3" x14ac:dyDescent="0.25">
      <c r="B7" s="2" t="s">
        <v>5</v>
      </c>
      <c r="C7" s="1">
        <f>_xlfn.CONFIDENCE.NORM(C3,C4,C5)</f>
        <v>0.32897072539029432</v>
      </c>
    </row>
    <row r="12" spans="2:3" x14ac:dyDescent="0.25">
      <c r="B12" t="s">
        <v>6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 1</vt:lpstr>
      <vt:lpstr>Ex 2</vt:lpstr>
      <vt:lpstr>Ex 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2018-09-20T07:25:42Z</dcterms:created>
  <dcterms:modified xsi:type="dcterms:W3CDTF">2024-04-04T13:37:27Z</dcterms:modified>
</cp:coreProperties>
</file>