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B402927C-2A44-4784-A542-83CA86AF2463}" xr6:coauthVersionLast="47" xr6:coauthVersionMax="47" xr10:uidLastSave="{00000000-0000-0000-0000-000000000000}"/>
  <bookViews>
    <workbookView xWindow="-108" yWindow="-108" windowWidth="23256" windowHeight="12456" xr2:uid="{5358C408-CF93-4EB8-86B3-71E0BFE7C54E}"/>
  </bookViews>
  <sheets>
    <sheet name="NPER function" sheetId="1" r:id="rId1"/>
    <sheet name="Fixed payment calculator" sheetId="2" r:id="rId2"/>
    <sheet name="NPER function not work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 a="1"/>
  <c r="F24" i="2" s="1"/>
  <c r="B24" i="2" a="1"/>
  <c r="B24" i="2" s="1"/>
  <c r="C7" i="3" a="1"/>
  <c r="C7" i="3" s="1"/>
  <c r="C3" i="1"/>
  <c r="C7" i="1" s="1"/>
  <c r="C21" i="2"/>
  <c r="C24" i="2" s="1" a="1"/>
  <c r="C24" i="2" s="1"/>
  <c r="I8" i="1"/>
  <c r="H8" i="1" s="1"/>
  <c r="G9" i="1" s="1"/>
  <c r="D24" i="2" l="1" a="1"/>
  <c r="D24" i="2" s="1"/>
  <c r="E24" i="2" a="1"/>
  <c r="E24" i="2" s="1"/>
  <c r="I9" i="1"/>
  <c r="H9" i="1" s="1"/>
  <c r="G10" i="1" s="1"/>
  <c r="I10" i="1" s="1"/>
  <c r="H10" i="1" s="1"/>
  <c r="G11" i="1" s="1"/>
  <c r="I11" i="1" l="1"/>
  <c r="H11" i="1" s="1"/>
  <c r="G12" i="1" s="1"/>
  <c r="I12" i="1" l="1"/>
  <c r="H12" i="1" s="1"/>
  <c r="G13" i="1"/>
  <c r="I13" i="1" l="1"/>
  <c r="H13" i="1" s="1"/>
  <c r="G14" i="1" s="1"/>
  <c r="I14" i="1" l="1"/>
  <c r="H14" i="1" s="1"/>
  <c r="G15" i="1" s="1"/>
  <c r="I15" i="1" l="1"/>
  <c r="H15" i="1" s="1"/>
  <c r="G16" i="1" s="1"/>
  <c r="I16" i="1" l="1"/>
  <c r="H16" i="1" s="1"/>
  <c r="G17" i="1" s="1"/>
  <c r="I17" i="1" l="1"/>
  <c r="H17" i="1" s="1"/>
  <c r="G18" i="1" s="1"/>
  <c r="I18" i="1" l="1"/>
  <c r="H18" i="1" s="1"/>
  <c r="G19" i="1" s="1"/>
  <c r="I19" i="1" l="1"/>
  <c r="H19" i="1" s="1"/>
  <c r="G20" i="1" s="1"/>
  <c r="I20" i="1" l="1"/>
  <c r="H20" i="1" s="1"/>
  <c r="G21" i="1" s="1"/>
  <c r="I21" i="1" l="1"/>
  <c r="H2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<sst xmlns="http://schemas.openxmlformats.org/spreadsheetml/2006/main" count="40" uniqueCount="17">
  <si>
    <t>Website:</t>
  </si>
  <si>
    <t>Get Digital Help</t>
  </si>
  <si>
    <t>Webpage:</t>
  </si>
  <si>
    <t>NPER function</t>
  </si>
  <si>
    <t>NPER(rate,pmt,pv,[fv],[type])</t>
  </si>
  <si>
    <t>Interest rate</t>
  </si>
  <si>
    <t>Payment</t>
  </si>
  <si>
    <t>Present value</t>
  </si>
  <si>
    <t>Value</t>
  </si>
  <si>
    <t>Amortization</t>
  </si>
  <si>
    <t>Interest</t>
  </si>
  <si>
    <t>Period</t>
  </si>
  <si>
    <t>Acc payments</t>
  </si>
  <si>
    <t>Periods</t>
  </si>
  <si>
    <t>Loan</t>
  </si>
  <si>
    <t>Acc. amortization</t>
  </si>
  <si>
    <t>Acc.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</si>
</sst>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1">
      <alignment horizontal="left" indent="1"/>
    </xf>
    <xf numFmtId="0" fontId="3" fillId="0" borderId="0" xfId="2"/>
    <xf numFmtId="164" fontId="1" fillId="0" borderId="1" xfId="1" applyNumberFormat="1">
      <alignment horizontal="left" indent="1"/>
    </xf>
    <xf numFmtId="9" fontId="1" fillId="0" borderId="1" xfId="1" applyNumberFormat="1">
      <alignment horizontal="left" indent="1"/>
    </xf>
    <xf numFmtId="0" fontId="4" fillId="0" borderId="0" xfId="0" applyFont="1"/>
    <xf numFmtId="0" fontId="2" fillId="3" borderId="1" xfId="1" applyFont="1" applyFill="1">
      <alignment horizontal="left" indent="1"/>
    </xf>
    <xf numFmtId="0" fontId="3" fillId="0" borderId="0" xfId="2" applyFill="1"/>
    <xf numFmtId="0" fontId="2" fillId="2" borderId="2" xfId="1" applyFont="1" applyFill="1" applyBorder="1">
      <alignment horizontal="left" indent="1"/>
    </xf>
    <xf numFmtId="0" fontId="2" fillId="2" borderId="3" xfId="1" applyFont="1" applyFill="1" applyBorder="1">
      <alignment horizontal="left" indent="1"/>
    </xf>
    <xf numFmtId="10" fontId="1" fillId="0" borderId="1" xfId="1" applyNumberFormat="1">
      <alignment horizontal="left" indent="1"/>
    </xf>
    <xf numFmtId="0" fontId="2" fillId="0" borderId="1" xfId="1" applyFont="1">
      <alignment horizontal="left" indent="1"/>
    </xf>
  </cellXfs>
  <cellStyles count="3">
    <cellStyle name="Default" xfId="1" xr:uid="{102C9761-1654-4B6C-BE8E-EAC2055B4E23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Fixed payment calculator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'Fixed payment calculator'!$C$23</c:f>
              <c:strCache>
                <c:ptCount val="1"/>
                <c:pt idx="0">
                  <c:v>Loan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'Fixed payment calculator'!$B$24:$B$80</c:f>
              <c:numCache>
                <c:formatCode>General</c:formatCode>
                <c:ptCount val="5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</c:numCache>
            </c:numRef>
          </c:cat>
          <c:val>
            <c:numRef>
              <c:f>'Fixed payment calculator'!$C$24:$C$80</c:f>
              <c:numCache>
                <c:formatCode>"$"#,##0.00</c:formatCode>
                <c:ptCount val="57"/>
                <c:pt idx="0">
                  <c:v>9841.6666666666679</c:v>
                </c:pt>
                <c:pt idx="1">
                  <c:v>9682.6736111111131</c:v>
                </c:pt>
                <c:pt idx="2">
                  <c:v>9523.0180844907427</c:v>
                </c:pt>
                <c:pt idx="3">
                  <c:v>9362.6973265094548</c:v>
                </c:pt>
                <c:pt idx="4">
                  <c:v>9201.7085653699105</c:v>
                </c:pt>
                <c:pt idx="5">
                  <c:v>9040.0490177256197</c:v>
                </c:pt>
                <c:pt idx="6">
                  <c:v>8877.7158886328107</c:v>
                </c:pt>
                <c:pt idx="7">
                  <c:v>8714.7063715021141</c:v>
                </c:pt>
                <c:pt idx="8">
                  <c:v>8551.0176480500413</c:v>
                </c:pt>
                <c:pt idx="9">
                  <c:v>8386.6468882502504</c:v>
                </c:pt>
                <c:pt idx="10">
                  <c:v>8221.5912502846259</c:v>
                </c:pt>
                <c:pt idx="11">
                  <c:v>8055.847880494146</c:v>
                </c:pt>
                <c:pt idx="12">
                  <c:v>7889.4139133295394</c:v>
                </c:pt>
                <c:pt idx="13">
                  <c:v>7722.2864713017461</c:v>
                </c:pt>
                <c:pt idx="14">
                  <c:v>7554.4626649321708</c:v>
                </c:pt>
                <c:pt idx="15">
                  <c:v>7385.9395927027217</c:v>
                </c:pt>
                <c:pt idx="16">
                  <c:v>7216.7143410056506</c:v>
                </c:pt>
                <c:pt idx="17">
                  <c:v>7046.7839840931756</c:v>
                </c:pt>
                <c:pt idx="18">
                  <c:v>6876.1455840268964</c:v>
                </c:pt>
                <c:pt idx="19">
                  <c:v>6704.7961906270102</c:v>
                </c:pt>
                <c:pt idx="20">
                  <c:v>6532.7328414212898</c:v>
                </c:pt>
                <c:pt idx="21">
                  <c:v>6359.9525615938792</c:v>
                </c:pt>
                <c:pt idx="22">
                  <c:v>6186.452363933854</c:v>
                </c:pt>
                <c:pt idx="23">
                  <c:v>6012.2292487835784</c:v>
                </c:pt>
                <c:pt idx="24">
                  <c:v>5837.2802039868448</c:v>
                </c:pt>
                <c:pt idx="25">
                  <c:v>5661.6022048367904</c:v>
                </c:pt>
                <c:pt idx="26">
                  <c:v>5485.1922140236102</c:v>
                </c:pt>
                <c:pt idx="27">
                  <c:v>5308.047181582042</c:v>
                </c:pt>
                <c:pt idx="28">
                  <c:v>5130.1640448386352</c:v>
                </c:pt>
                <c:pt idx="29">
                  <c:v>4951.5397283587972</c:v>
                </c:pt>
                <c:pt idx="30">
                  <c:v>4772.1711438936245</c:v>
                </c:pt>
                <c:pt idx="31">
                  <c:v>4592.0551903265177</c:v>
                </c:pt>
                <c:pt idx="32">
                  <c:v>4411.1887536195454</c:v>
                </c:pt>
                <c:pt idx="33">
                  <c:v>4229.5687067596264</c:v>
                </c:pt>
                <c:pt idx="34">
                  <c:v>4047.1919097044592</c:v>
                </c:pt>
                <c:pt idx="35">
                  <c:v>3864.0552093282295</c:v>
                </c:pt>
                <c:pt idx="36">
                  <c:v>3680.1554393670976</c:v>
                </c:pt>
                <c:pt idx="37">
                  <c:v>3495.489420364459</c:v>
                </c:pt>
                <c:pt idx="38">
                  <c:v>3310.0539596159788</c:v>
                </c:pt>
                <c:pt idx="39">
                  <c:v>3123.8458511143799</c:v>
                </c:pt>
                <c:pt idx="40">
                  <c:v>2936.8618754940235</c:v>
                </c:pt>
                <c:pt idx="41">
                  <c:v>2749.0987999752497</c:v>
                </c:pt>
                <c:pt idx="42">
                  <c:v>2560.5533783084793</c:v>
                </c:pt>
                <c:pt idx="43">
                  <c:v>2371.2223507180988</c:v>
                </c:pt>
                <c:pt idx="44">
                  <c:v>2181.1024438460918</c:v>
                </c:pt>
                <c:pt idx="45">
                  <c:v>1990.1903706954508</c:v>
                </c:pt>
                <c:pt idx="46">
                  <c:v>1798.4828305733499</c:v>
                </c:pt>
                <c:pt idx="47">
                  <c:v>1605.9765090340734</c:v>
                </c:pt>
                <c:pt idx="48">
                  <c:v>1412.668077821716</c:v>
                </c:pt>
                <c:pt idx="49">
                  <c:v>1218.5541948126393</c:v>
                </c:pt>
                <c:pt idx="50">
                  <c:v>1023.631503957693</c:v>
                </c:pt>
                <c:pt idx="51">
                  <c:v>827.89663522418414</c:v>
                </c:pt>
                <c:pt idx="52">
                  <c:v>631.34620453761818</c:v>
                </c:pt>
                <c:pt idx="53">
                  <c:v>433.97681372319312</c:v>
                </c:pt>
                <c:pt idx="54">
                  <c:v>235.78505044704252</c:v>
                </c:pt>
                <c:pt idx="55">
                  <c:v>36.767488157236585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B-4678-A5AB-DD8CC58CD60C}"/>
            </c:ext>
          </c:extLst>
        </c:ser>
        <c:ser>
          <c:idx val="1"/>
          <c:order val="1"/>
          <c:tx>
            <c:strRef>
              <c:f>'Fixed payment calculator'!$D$23</c:f>
              <c:strCache>
                <c:ptCount val="1"/>
                <c:pt idx="0">
                  <c:v>Acc. amortization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'Fixed payment calculator'!$B$24:$B$80</c:f>
              <c:numCache>
                <c:formatCode>General</c:formatCode>
                <c:ptCount val="5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</c:numCache>
            </c:numRef>
          </c:cat>
          <c:val>
            <c:numRef>
              <c:f>'Fixed payment calculator'!$D$24:$D$80</c:f>
              <c:numCache>
                <c:formatCode>"$"#,##0.00</c:formatCode>
                <c:ptCount val="57"/>
                <c:pt idx="0">
                  <c:v>158.33333333333275</c:v>
                </c:pt>
                <c:pt idx="1">
                  <c:v>317.32638888888766</c:v>
                </c:pt>
                <c:pt idx="2">
                  <c:v>476.98191550925748</c:v>
                </c:pt>
                <c:pt idx="3">
                  <c:v>637.30267349054532</c:v>
                </c:pt>
                <c:pt idx="4">
                  <c:v>798.29143463008859</c:v>
                </c:pt>
                <c:pt idx="5">
                  <c:v>959.95098227438018</c:v>
                </c:pt>
                <c:pt idx="6">
                  <c:v>1122.2841113671896</c:v>
                </c:pt>
                <c:pt idx="7">
                  <c:v>1285.2936284978853</c:v>
                </c:pt>
                <c:pt idx="8">
                  <c:v>1448.9823519499591</c:v>
                </c:pt>
                <c:pt idx="9">
                  <c:v>1613.35311174975</c:v>
                </c:pt>
                <c:pt idx="10">
                  <c:v>1778.4087497153737</c:v>
                </c:pt>
                <c:pt idx="11">
                  <c:v>1944.1521195058538</c:v>
                </c:pt>
                <c:pt idx="12">
                  <c:v>2110.5860866704611</c:v>
                </c:pt>
                <c:pt idx="13">
                  <c:v>2277.7135286982539</c:v>
                </c:pt>
                <c:pt idx="14">
                  <c:v>2445.5373350678292</c:v>
                </c:pt>
                <c:pt idx="15">
                  <c:v>2614.0604072972778</c:v>
                </c:pt>
                <c:pt idx="16">
                  <c:v>2783.2856589943494</c:v>
                </c:pt>
                <c:pt idx="17">
                  <c:v>2953.2160159068249</c:v>
                </c:pt>
                <c:pt idx="18">
                  <c:v>3123.8544159731036</c:v>
                </c:pt>
                <c:pt idx="19">
                  <c:v>3295.2038093729902</c:v>
                </c:pt>
                <c:pt idx="20">
                  <c:v>3467.2671585787107</c:v>
                </c:pt>
                <c:pt idx="21">
                  <c:v>3640.0474384061208</c:v>
                </c:pt>
                <c:pt idx="22">
                  <c:v>3813.547636066146</c:v>
                </c:pt>
                <c:pt idx="23">
                  <c:v>3987.7707512164211</c:v>
                </c:pt>
                <c:pt idx="24">
                  <c:v>4162.7197960131552</c:v>
                </c:pt>
                <c:pt idx="25">
                  <c:v>4338.3977951632096</c:v>
                </c:pt>
                <c:pt idx="26">
                  <c:v>4514.8077859763898</c:v>
                </c:pt>
                <c:pt idx="27">
                  <c:v>4691.952818417958</c:v>
                </c:pt>
                <c:pt idx="28">
                  <c:v>4869.8359551613648</c:v>
                </c:pt>
                <c:pt idx="29">
                  <c:v>5048.4602716412028</c:v>
                </c:pt>
                <c:pt idx="30">
                  <c:v>5227.8288561063755</c:v>
                </c:pt>
                <c:pt idx="31">
                  <c:v>5407.9448096734823</c:v>
                </c:pt>
                <c:pt idx="32">
                  <c:v>5588.8112463804546</c:v>
                </c:pt>
                <c:pt idx="33">
                  <c:v>5770.4312932403736</c:v>
                </c:pt>
                <c:pt idx="34">
                  <c:v>5952.8080902955408</c:v>
                </c:pt>
                <c:pt idx="35">
                  <c:v>6135.9447906717705</c:v>
                </c:pt>
                <c:pt idx="36">
                  <c:v>6319.8445606329024</c:v>
                </c:pt>
                <c:pt idx="37">
                  <c:v>6504.510579635541</c:v>
                </c:pt>
                <c:pt idx="38">
                  <c:v>6689.9460403840212</c:v>
                </c:pt>
                <c:pt idx="39">
                  <c:v>6876.1541488856201</c:v>
                </c:pt>
                <c:pt idx="40">
                  <c:v>7063.1381245059765</c:v>
                </c:pt>
                <c:pt idx="41">
                  <c:v>7250.9012000247503</c:v>
                </c:pt>
                <c:pt idx="42">
                  <c:v>7439.4466216915207</c:v>
                </c:pt>
                <c:pt idx="43">
                  <c:v>7628.7776492819012</c:v>
                </c:pt>
                <c:pt idx="44">
                  <c:v>7818.8975561539082</c:v>
                </c:pt>
                <c:pt idx="45">
                  <c:v>8009.8096293045492</c:v>
                </c:pt>
                <c:pt idx="46">
                  <c:v>8201.5171694266501</c:v>
                </c:pt>
                <c:pt idx="47">
                  <c:v>8394.0234909659266</c:v>
                </c:pt>
                <c:pt idx="48">
                  <c:v>8587.331922178284</c:v>
                </c:pt>
                <c:pt idx="49">
                  <c:v>8781.4458051873607</c:v>
                </c:pt>
                <c:pt idx="50">
                  <c:v>8976.368496042307</c:v>
                </c:pt>
                <c:pt idx="51">
                  <c:v>9172.1033647758159</c:v>
                </c:pt>
                <c:pt idx="52">
                  <c:v>9368.6537954623818</c:v>
                </c:pt>
                <c:pt idx="53">
                  <c:v>9566.0231862768069</c:v>
                </c:pt>
                <c:pt idx="54">
                  <c:v>9764.2149495529575</c:v>
                </c:pt>
                <c:pt idx="55">
                  <c:v>9963.2325118427634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3B-4678-A5AB-DD8CC58CD60C}"/>
            </c:ext>
          </c:extLst>
        </c:ser>
        <c:ser>
          <c:idx val="2"/>
          <c:order val="2"/>
          <c:tx>
            <c:strRef>
              <c:f>'Fixed payment calculator'!$E$23</c:f>
              <c:strCache>
                <c:ptCount val="1"/>
                <c:pt idx="0">
                  <c:v>Acc. Interest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'Fixed payment calculator'!$B$24:$B$80</c:f>
              <c:numCache>
                <c:formatCode>General</c:formatCode>
                <c:ptCount val="5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</c:numCache>
            </c:numRef>
          </c:cat>
          <c:val>
            <c:numRef>
              <c:f>'Fixed payment calculator'!$E$24:$E$80</c:f>
              <c:numCache>
                <c:formatCode>"$"#,##0.00</c:formatCode>
                <c:ptCount val="57"/>
                <c:pt idx="0">
                  <c:v>41.666666666666686</c:v>
                </c:pt>
                <c:pt idx="1">
                  <c:v>82.6736111111112</c:v>
                </c:pt>
                <c:pt idx="2">
                  <c:v>123.01808449074082</c:v>
                </c:pt>
                <c:pt idx="3">
                  <c:v>162.69732650945241</c:v>
                </c:pt>
                <c:pt idx="4">
                  <c:v>201.70856536990857</c:v>
                </c:pt>
                <c:pt idx="5">
                  <c:v>240.04901772561641</c:v>
                </c:pt>
                <c:pt idx="6">
                  <c:v>277.71588863280635</c:v>
                </c:pt>
                <c:pt idx="7">
                  <c:v>314.70637150211019</c:v>
                </c:pt>
                <c:pt idx="8">
                  <c:v>351.01764805003586</c:v>
                </c:pt>
                <c:pt idx="9">
                  <c:v>386.64688825024427</c:v>
                </c:pt>
                <c:pt idx="10">
                  <c:v>421.59125028461995</c:v>
                </c:pt>
                <c:pt idx="11">
                  <c:v>455.84788049413942</c:v>
                </c:pt>
                <c:pt idx="12">
                  <c:v>489.41391332953162</c:v>
                </c:pt>
                <c:pt idx="13">
                  <c:v>522.28647130173795</c:v>
                </c:pt>
                <c:pt idx="14">
                  <c:v>554.46266493216217</c:v>
                </c:pt>
                <c:pt idx="15">
                  <c:v>585.93959270271307</c:v>
                </c:pt>
                <c:pt idx="16">
                  <c:v>616.71434100564102</c:v>
                </c:pt>
                <c:pt idx="17">
                  <c:v>646.78398409316515</c:v>
                </c:pt>
                <c:pt idx="18">
                  <c:v>676.14558402688544</c:v>
                </c:pt>
                <c:pt idx="19">
                  <c:v>704.7961906269984</c:v>
                </c:pt>
                <c:pt idx="20">
                  <c:v>732.7328414212775</c:v>
                </c:pt>
                <c:pt idx="21">
                  <c:v>759.95256159386645</c:v>
                </c:pt>
                <c:pt idx="22">
                  <c:v>786.4523639338413</c:v>
                </c:pt>
                <c:pt idx="23">
                  <c:v>812.22924878356525</c:v>
                </c:pt>
                <c:pt idx="24">
                  <c:v>837.2802039868302</c:v>
                </c:pt>
                <c:pt idx="25">
                  <c:v>861.60220483677585</c:v>
                </c:pt>
                <c:pt idx="26">
                  <c:v>885.19221402359472</c:v>
                </c:pt>
                <c:pt idx="27">
                  <c:v>908.04718158202559</c:v>
                </c:pt>
                <c:pt idx="28">
                  <c:v>930.16404483861879</c:v>
                </c:pt>
                <c:pt idx="29">
                  <c:v>951.53972835877994</c:v>
                </c:pt>
                <c:pt idx="30">
                  <c:v>972.17114389360722</c:v>
                </c:pt>
                <c:pt idx="31">
                  <c:v>992.05519032649954</c:v>
                </c:pt>
                <c:pt idx="32">
                  <c:v>1011.1887536195263</c:v>
                </c:pt>
                <c:pt idx="33">
                  <c:v>1029.5687067596073</c:v>
                </c:pt>
                <c:pt idx="34">
                  <c:v>1047.1919097044392</c:v>
                </c:pt>
                <c:pt idx="35">
                  <c:v>1064.0552093282095</c:v>
                </c:pt>
                <c:pt idx="36">
                  <c:v>1080.1554393670767</c:v>
                </c:pt>
                <c:pt idx="37">
                  <c:v>1095.4894203644371</c:v>
                </c:pt>
                <c:pt idx="38">
                  <c:v>1110.053959615957</c:v>
                </c:pt>
                <c:pt idx="39">
                  <c:v>1123.8458511143572</c:v>
                </c:pt>
                <c:pt idx="40">
                  <c:v>1136.8618754939998</c:v>
                </c:pt>
                <c:pt idx="41">
                  <c:v>1149.098799975226</c:v>
                </c:pt>
                <c:pt idx="42">
                  <c:v>1160.5533783084556</c:v>
                </c:pt>
                <c:pt idx="43">
                  <c:v>1171.2223507180734</c:v>
                </c:pt>
                <c:pt idx="44">
                  <c:v>1181.1024438460663</c:v>
                </c:pt>
                <c:pt idx="45">
                  <c:v>1190.1903706954254</c:v>
                </c:pt>
                <c:pt idx="46">
                  <c:v>1198.4828305733226</c:v>
                </c:pt>
                <c:pt idx="47">
                  <c:v>1205.9765090340461</c:v>
                </c:pt>
                <c:pt idx="48">
                  <c:v>1212.6680778216887</c:v>
                </c:pt>
                <c:pt idx="49">
                  <c:v>1218.5541948126101</c:v>
                </c:pt>
                <c:pt idx="50">
                  <c:v>1223.6315039576639</c:v>
                </c:pt>
                <c:pt idx="51">
                  <c:v>1227.896635224155</c:v>
                </c:pt>
                <c:pt idx="52">
                  <c:v>1231.3462045375873</c:v>
                </c:pt>
                <c:pt idx="53">
                  <c:v>1233.9768137231622</c:v>
                </c:pt>
                <c:pt idx="54">
                  <c:v>1235.7850504470116</c:v>
                </c:pt>
                <c:pt idx="55">
                  <c:v>1236.7674881572038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3B-4678-A5AB-DD8CC58CD60C}"/>
            </c:ext>
          </c:extLst>
        </c:ser>
        <c:ser>
          <c:idx val="3"/>
          <c:order val="3"/>
          <c:tx>
            <c:strRef>
              <c:f>'Fixed payment calculator'!$F$23</c:f>
              <c:strCache>
                <c:ptCount val="1"/>
                <c:pt idx="0">
                  <c:v>Acc payments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'Fixed payment calculator'!$B$24:$B$80</c:f>
              <c:numCache>
                <c:formatCode>General</c:formatCode>
                <c:ptCount val="5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</c:numCache>
            </c:numRef>
          </c:cat>
          <c:val>
            <c:numRef>
              <c:f>'Fixed payment calculator'!$F$24:$F$80</c:f>
              <c:numCache>
                <c:formatCode>"$"#,##0.00</c:formatCode>
                <c:ptCount val="57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  <c:pt idx="9">
                  <c:v>2000</c:v>
                </c:pt>
                <c:pt idx="10">
                  <c:v>2200</c:v>
                </c:pt>
                <c:pt idx="11">
                  <c:v>2400</c:v>
                </c:pt>
                <c:pt idx="12">
                  <c:v>2600</c:v>
                </c:pt>
                <c:pt idx="13">
                  <c:v>2800</c:v>
                </c:pt>
                <c:pt idx="14">
                  <c:v>3000</c:v>
                </c:pt>
                <c:pt idx="15">
                  <c:v>3200</c:v>
                </c:pt>
                <c:pt idx="16">
                  <c:v>3400</c:v>
                </c:pt>
                <c:pt idx="17">
                  <c:v>3600</c:v>
                </c:pt>
                <c:pt idx="18">
                  <c:v>3800</c:v>
                </c:pt>
                <c:pt idx="19">
                  <c:v>4000</c:v>
                </c:pt>
                <c:pt idx="20">
                  <c:v>4200</c:v>
                </c:pt>
                <c:pt idx="21">
                  <c:v>4400</c:v>
                </c:pt>
                <c:pt idx="22">
                  <c:v>4600</c:v>
                </c:pt>
                <c:pt idx="23">
                  <c:v>4800</c:v>
                </c:pt>
                <c:pt idx="24">
                  <c:v>5000</c:v>
                </c:pt>
                <c:pt idx="25">
                  <c:v>5200</c:v>
                </c:pt>
                <c:pt idx="26">
                  <c:v>5400</c:v>
                </c:pt>
                <c:pt idx="27">
                  <c:v>5600</c:v>
                </c:pt>
                <c:pt idx="28">
                  <c:v>5800</c:v>
                </c:pt>
                <c:pt idx="29">
                  <c:v>6000</c:v>
                </c:pt>
                <c:pt idx="30">
                  <c:v>6200</c:v>
                </c:pt>
                <c:pt idx="31">
                  <c:v>6400</c:v>
                </c:pt>
                <c:pt idx="32">
                  <c:v>6600</c:v>
                </c:pt>
                <c:pt idx="33">
                  <c:v>6800</c:v>
                </c:pt>
                <c:pt idx="34">
                  <c:v>7000</c:v>
                </c:pt>
                <c:pt idx="35">
                  <c:v>7200</c:v>
                </c:pt>
                <c:pt idx="36">
                  <c:v>7400</c:v>
                </c:pt>
                <c:pt idx="37">
                  <c:v>7600</c:v>
                </c:pt>
                <c:pt idx="38">
                  <c:v>7800</c:v>
                </c:pt>
                <c:pt idx="39">
                  <c:v>8000</c:v>
                </c:pt>
                <c:pt idx="40">
                  <c:v>8200</c:v>
                </c:pt>
                <c:pt idx="41">
                  <c:v>8400</c:v>
                </c:pt>
                <c:pt idx="42">
                  <c:v>8600</c:v>
                </c:pt>
                <c:pt idx="43">
                  <c:v>8800</c:v>
                </c:pt>
                <c:pt idx="44">
                  <c:v>9000</c:v>
                </c:pt>
                <c:pt idx="45">
                  <c:v>9200</c:v>
                </c:pt>
                <c:pt idx="46">
                  <c:v>9400</c:v>
                </c:pt>
                <c:pt idx="47">
                  <c:v>9600</c:v>
                </c:pt>
                <c:pt idx="48">
                  <c:v>9800</c:v>
                </c:pt>
                <c:pt idx="49">
                  <c:v>10000</c:v>
                </c:pt>
                <c:pt idx="50">
                  <c:v>10200</c:v>
                </c:pt>
                <c:pt idx="51">
                  <c:v>10400</c:v>
                </c:pt>
                <c:pt idx="52">
                  <c:v>10600</c:v>
                </c:pt>
                <c:pt idx="53">
                  <c:v>10800</c:v>
                </c:pt>
                <c:pt idx="54">
                  <c:v>11000</c:v>
                </c:pt>
                <c:pt idx="55">
                  <c:v>11200</c:v>
                </c:pt>
                <c:pt idx="56">
                  <c:v>11400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3B-4678-A5AB-DD8CC58CD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36463"/>
        <c:axId val="553733103"/>
      </c:lineChart>
      <c:catAx>
        <c:axId val="5537364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53733103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55373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53736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164125</xdr:rowOff>
    </xdr:from>
    <xdr:to>
      <xdr:col>4</xdr:col>
      <xdr:colOff>29308</xdr:colOff>
      <xdr:row>14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3CA81C-08FB-051A-2030-045CA0EF5C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how-to-use-the-nper-function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how-to-use-the-nper-function/" TargetMode="External"/><Relationship Id="rId1" Type="http://schemas.openxmlformats.org/officeDocument/2006/relationships/hyperlink" Target="https://www.get-digital-help.com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how-to-use-the-nper-function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B2D92-8C52-4CBB-93F8-1C94A72B7B49}">
  <dimension ref="B2:J21"/>
  <sheetViews>
    <sheetView showGridLines="0" tabSelected="1" zoomScale="130" zoomScaleNormal="130" workbookViewId="0">
      <selection activeCell="C7" sqref="C7"/>
    </sheetView>
  </sheetViews>
  <sheetFormatPr defaultRowHeight="14.4" x14ac:dyDescent="0.3"/>
  <cols>
    <col min="1" max="1" width="2.6640625" customWidth="1"/>
    <col min="2" max="2" width="16" customWidth="1"/>
    <col min="3" max="3" width="14.5546875" bestFit="1" customWidth="1"/>
    <col min="4" max="4" width="3" customWidth="1"/>
    <col min="7" max="7" width="11.109375" bestFit="1" customWidth="1"/>
    <col min="8" max="8" width="10.6640625" bestFit="1" customWidth="1"/>
    <col min="9" max="9" width="13.6640625" customWidth="1"/>
    <col min="10" max="10" width="9.33203125" bestFit="1" customWidth="1"/>
    <col min="11" max="11" width="11" customWidth="1"/>
    <col min="12" max="12" width="8.109375" bestFit="1" customWidth="1"/>
    <col min="13" max="13" width="11.109375" bestFit="1" customWidth="1"/>
    <col min="14" max="14" width="14" bestFit="1" customWidth="1"/>
    <col min="15" max="15" width="9.33203125" bestFit="1" customWidth="1"/>
    <col min="16" max="16" width="10.109375" bestFit="1" customWidth="1"/>
  </cols>
  <sheetData>
    <row r="2" spans="2:10" x14ac:dyDescent="0.3">
      <c r="B2" s="8" t="s">
        <v>3</v>
      </c>
      <c r="C2" s="9"/>
      <c r="H2" t="s">
        <v>0</v>
      </c>
      <c r="I2" s="2" t="s">
        <v>1</v>
      </c>
    </row>
    <row r="3" spans="2:10" x14ac:dyDescent="0.3">
      <c r="B3" s="1" t="s">
        <v>5</v>
      </c>
      <c r="C3" s="10">
        <f>0.05/12</f>
        <v>4.1666666666666666E-3</v>
      </c>
      <c r="H3" t="s">
        <v>2</v>
      </c>
      <c r="I3" s="7" t="s">
        <v>3</v>
      </c>
    </row>
    <row r="4" spans="2:10" x14ac:dyDescent="0.3">
      <c r="B4" s="1" t="s">
        <v>6</v>
      </c>
      <c r="C4" s="3">
        <v>-100</v>
      </c>
    </row>
    <row r="5" spans="2:10" x14ac:dyDescent="0.3">
      <c r="B5" s="1" t="s">
        <v>7</v>
      </c>
      <c r="C5" s="3">
        <v>1000</v>
      </c>
    </row>
    <row r="7" spans="2:10" x14ac:dyDescent="0.3">
      <c r="B7" s="1" t="s">
        <v>3</v>
      </c>
      <c r="C7" s="1">
        <f>NPER(C3,C4,C5)</f>
        <v>10.235572520782311</v>
      </c>
      <c r="F7" s="6" t="s">
        <v>11</v>
      </c>
      <c r="G7" s="6" t="s">
        <v>8</v>
      </c>
      <c r="H7" s="6" t="s">
        <v>9</v>
      </c>
      <c r="I7" s="6" t="s">
        <v>10</v>
      </c>
      <c r="J7" s="6" t="s">
        <v>6</v>
      </c>
    </row>
    <row r="8" spans="2:10" x14ac:dyDescent="0.3">
      <c r="F8" s="1">
        <v>1</v>
      </c>
      <c r="G8" s="3">
        <v>1000</v>
      </c>
      <c r="H8" s="3">
        <f t="shared" ref="H8:H21" si="0">J8-I8</f>
        <v>50</v>
      </c>
      <c r="I8" s="3">
        <f t="shared" ref="I8:I21" si="1">G8*0.05</f>
        <v>50</v>
      </c>
      <c r="J8" s="3">
        <v>100</v>
      </c>
    </row>
    <row r="9" spans="2:10" x14ac:dyDescent="0.3">
      <c r="B9" s="5" t="s">
        <v>4</v>
      </c>
      <c r="F9" s="1">
        <v>2</v>
      </c>
      <c r="G9" s="3">
        <f t="shared" ref="G9:G21" si="2">G8-H8</f>
        <v>950</v>
      </c>
      <c r="H9" s="3">
        <f t="shared" si="0"/>
        <v>52.5</v>
      </c>
      <c r="I9" s="3">
        <f t="shared" si="1"/>
        <v>47.5</v>
      </c>
      <c r="J9" s="3">
        <v>100</v>
      </c>
    </row>
    <row r="10" spans="2:10" x14ac:dyDescent="0.3">
      <c r="F10" s="1">
        <v>3</v>
      </c>
      <c r="G10" s="3">
        <f t="shared" si="2"/>
        <v>897.5</v>
      </c>
      <c r="H10" s="3">
        <f t="shared" si="0"/>
        <v>55.125</v>
      </c>
      <c r="I10" s="3">
        <f t="shared" si="1"/>
        <v>44.875</v>
      </c>
      <c r="J10" s="3">
        <v>100</v>
      </c>
    </row>
    <row r="11" spans="2:10" x14ac:dyDescent="0.3">
      <c r="F11" s="1">
        <v>4</v>
      </c>
      <c r="G11" s="3">
        <f t="shared" si="2"/>
        <v>842.375</v>
      </c>
      <c r="H11" s="3">
        <f t="shared" si="0"/>
        <v>57.881249999999994</v>
      </c>
      <c r="I11" s="3">
        <f t="shared" si="1"/>
        <v>42.118750000000006</v>
      </c>
      <c r="J11" s="3">
        <v>100</v>
      </c>
    </row>
    <row r="12" spans="2:10" x14ac:dyDescent="0.3">
      <c r="F12" s="1">
        <v>5</v>
      </c>
      <c r="G12" s="3">
        <f t="shared" si="2"/>
        <v>784.49374999999998</v>
      </c>
      <c r="H12" s="3">
        <f t="shared" si="0"/>
        <v>60.775312499999998</v>
      </c>
      <c r="I12" s="3">
        <f t="shared" si="1"/>
        <v>39.224687500000002</v>
      </c>
      <c r="J12" s="3">
        <v>100</v>
      </c>
    </row>
    <row r="13" spans="2:10" x14ac:dyDescent="0.3">
      <c r="F13" s="1">
        <v>6</v>
      </c>
      <c r="G13" s="3">
        <f t="shared" si="2"/>
        <v>723.71843749999994</v>
      </c>
      <c r="H13" s="3">
        <f t="shared" si="0"/>
        <v>63.814078125000002</v>
      </c>
      <c r="I13" s="3">
        <f t="shared" si="1"/>
        <v>36.185921874999998</v>
      </c>
      <c r="J13" s="3">
        <v>100</v>
      </c>
    </row>
    <row r="14" spans="2:10" x14ac:dyDescent="0.3">
      <c r="F14" s="1">
        <v>7</v>
      </c>
      <c r="G14" s="3">
        <f t="shared" si="2"/>
        <v>659.9043593749999</v>
      </c>
      <c r="H14" s="3">
        <f t="shared" si="0"/>
        <v>67.004782031250002</v>
      </c>
      <c r="I14" s="3">
        <f t="shared" si="1"/>
        <v>32.995217968749998</v>
      </c>
      <c r="J14" s="3">
        <v>100</v>
      </c>
    </row>
    <row r="15" spans="2:10" x14ac:dyDescent="0.3">
      <c r="F15" s="1">
        <v>8</v>
      </c>
      <c r="G15" s="3">
        <f t="shared" si="2"/>
        <v>592.89957734374991</v>
      </c>
      <c r="H15" s="3">
        <f t="shared" si="0"/>
        <v>70.35502113281251</v>
      </c>
      <c r="I15" s="3">
        <f t="shared" si="1"/>
        <v>29.644978867187497</v>
      </c>
      <c r="J15" s="3">
        <v>100</v>
      </c>
    </row>
    <row r="16" spans="2:10" x14ac:dyDescent="0.3">
      <c r="F16" s="1">
        <v>9</v>
      </c>
      <c r="G16" s="3">
        <f t="shared" si="2"/>
        <v>522.54455621093734</v>
      </c>
      <c r="H16" s="3">
        <f t="shared" si="0"/>
        <v>73.87277218945313</v>
      </c>
      <c r="I16" s="3">
        <f t="shared" si="1"/>
        <v>26.12722781054687</v>
      </c>
      <c r="J16" s="3">
        <v>100</v>
      </c>
    </row>
    <row r="17" spans="6:10" x14ac:dyDescent="0.3">
      <c r="F17" s="1">
        <v>10</v>
      </c>
      <c r="G17" s="3">
        <f t="shared" si="2"/>
        <v>448.6717840214842</v>
      </c>
      <c r="H17" s="3">
        <f t="shared" si="0"/>
        <v>77.566410798925787</v>
      </c>
      <c r="I17" s="3">
        <f t="shared" si="1"/>
        <v>22.433589201074213</v>
      </c>
      <c r="J17" s="3">
        <v>100</v>
      </c>
    </row>
    <row r="18" spans="6:10" x14ac:dyDescent="0.3">
      <c r="F18" s="1">
        <v>11</v>
      </c>
      <c r="G18" s="3">
        <f t="shared" si="2"/>
        <v>371.1053732225584</v>
      </c>
      <c r="H18" s="3">
        <f t="shared" si="0"/>
        <v>81.444731338872074</v>
      </c>
      <c r="I18" s="3">
        <f t="shared" si="1"/>
        <v>18.555268661127922</v>
      </c>
      <c r="J18" s="3">
        <v>100</v>
      </c>
    </row>
    <row r="19" spans="6:10" x14ac:dyDescent="0.3">
      <c r="F19" s="1">
        <v>12</v>
      </c>
      <c r="G19" s="3">
        <f t="shared" si="2"/>
        <v>289.66064188368631</v>
      </c>
      <c r="H19" s="3">
        <f t="shared" si="0"/>
        <v>85.516967905815676</v>
      </c>
      <c r="I19" s="3">
        <f t="shared" si="1"/>
        <v>14.483032094184317</v>
      </c>
      <c r="J19" s="3">
        <v>100</v>
      </c>
    </row>
    <row r="20" spans="6:10" x14ac:dyDescent="0.3">
      <c r="F20" s="1">
        <v>13</v>
      </c>
      <c r="G20" s="3">
        <f t="shared" si="2"/>
        <v>204.14367397787063</v>
      </c>
      <c r="H20" s="3">
        <f t="shared" si="0"/>
        <v>89.79281630110647</v>
      </c>
      <c r="I20" s="3">
        <f t="shared" si="1"/>
        <v>10.207183698893532</v>
      </c>
      <c r="J20" s="3">
        <v>100</v>
      </c>
    </row>
    <row r="21" spans="6:10" x14ac:dyDescent="0.3">
      <c r="F21" s="1">
        <v>14</v>
      </c>
      <c r="G21" s="3">
        <f t="shared" si="2"/>
        <v>114.35085767676416</v>
      </c>
      <c r="H21" s="3">
        <f t="shared" si="0"/>
        <v>94.282457116161794</v>
      </c>
      <c r="I21" s="3">
        <f t="shared" si="1"/>
        <v>5.7175428838382087</v>
      </c>
      <c r="J21" s="3">
        <v>100</v>
      </c>
    </row>
  </sheetData>
  <mergeCells count="1">
    <mergeCell ref="B2:C2"/>
  </mergeCells>
  <hyperlinks>
    <hyperlink ref="I2" r:id="rId1" xr:uid="{10E5F84F-0B5A-4166-9C8A-A38A5A729439}"/>
    <hyperlink ref="I3" r:id="rId2" xr:uid="{508AB8AB-4291-45BE-B507-FAC27CECFFFC}"/>
  </hyperlinks>
  <printOptions headings="1"/>
  <pageMargins left="0.7" right="0.7" top="0.75" bottom="0.75" header="0.3" footer="0.3"/>
  <pageSetup paperSize="9" orientation="portrait" cellComments="atEnd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93574-8F63-412C-82B2-FBF5442AD93D}">
  <dimension ref="B1:I80"/>
  <sheetViews>
    <sheetView showGridLines="0" topLeftCell="A12" zoomScale="130" zoomScaleNormal="130" workbookViewId="0">
      <selection activeCell="J16" sqref="J16"/>
    </sheetView>
  </sheetViews>
  <sheetFormatPr defaultRowHeight="14.4" x14ac:dyDescent="0.3"/>
  <cols>
    <col min="1" max="1" width="2.6640625" customWidth="1"/>
    <col min="2" max="2" width="16" style="1" customWidth="1"/>
    <col min="3" max="3" width="14.6640625" style="3" bestFit="1" customWidth="1"/>
    <col min="4" max="4" width="17" style="3" bestFit="1" customWidth="1"/>
    <col min="5" max="5" width="14.109375" style="3" bestFit="1" customWidth="1"/>
    <col min="6" max="6" width="13.88671875" style="3" bestFit="1" customWidth="1"/>
    <col min="7" max="7" width="13.6640625" bestFit="1" customWidth="1"/>
    <col min="8" max="8" width="14.21875" bestFit="1" customWidth="1"/>
    <col min="9" max="9" width="8.77734375" bestFit="1" customWidth="1"/>
    <col min="10" max="10" width="13" customWidth="1"/>
    <col min="11" max="11" width="11" customWidth="1"/>
    <col min="12" max="12" width="13" customWidth="1"/>
    <col min="13" max="13" width="11.109375" bestFit="1" customWidth="1"/>
    <col min="14" max="14" width="14" bestFit="1" customWidth="1"/>
    <col min="15" max="15" width="9.33203125" bestFit="1" customWidth="1"/>
    <col min="16" max="16" width="10.109375" bestFit="1" customWidth="1"/>
  </cols>
  <sheetData>
    <row r="1" spans="2:9" x14ac:dyDescent="0.3">
      <c r="B1"/>
      <c r="C1"/>
      <c r="D1"/>
      <c r="E1"/>
      <c r="F1"/>
    </row>
    <row r="2" spans="2:9" x14ac:dyDescent="0.3">
      <c r="B2"/>
      <c r="C2"/>
      <c r="D2"/>
      <c r="E2"/>
      <c r="F2"/>
      <c r="G2" t="s">
        <v>0</v>
      </c>
      <c r="H2" s="2" t="s">
        <v>1</v>
      </c>
      <c r="I2" s="2"/>
    </row>
    <row r="3" spans="2:9" x14ac:dyDescent="0.3">
      <c r="B3"/>
      <c r="C3"/>
      <c r="D3"/>
      <c r="E3"/>
      <c r="F3"/>
      <c r="G3" t="s">
        <v>2</v>
      </c>
      <c r="H3" s="7" t="s">
        <v>3</v>
      </c>
      <c r="I3" s="7"/>
    </row>
    <row r="4" spans="2:9" x14ac:dyDescent="0.3">
      <c r="B4"/>
      <c r="C4"/>
      <c r="D4"/>
      <c r="E4"/>
      <c r="F4"/>
    </row>
    <row r="5" spans="2:9" x14ac:dyDescent="0.3">
      <c r="B5"/>
      <c r="C5"/>
      <c r="D5"/>
      <c r="E5"/>
      <c r="F5"/>
      <c r="G5" s="5" t="s">
        <v>4</v>
      </c>
    </row>
    <row r="6" spans="2:9" x14ac:dyDescent="0.3">
      <c r="B6"/>
      <c r="C6"/>
      <c r="D6"/>
      <c r="E6"/>
      <c r="F6"/>
    </row>
    <row r="7" spans="2:9" x14ac:dyDescent="0.3">
      <c r="B7"/>
      <c r="C7"/>
      <c r="D7"/>
      <c r="E7"/>
      <c r="F7"/>
    </row>
    <row r="8" spans="2:9" x14ac:dyDescent="0.3">
      <c r="B8"/>
      <c r="C8"/>
      <c r="D8"/>
      <c r="E8"/>
      <c r="F8"/>
    </row>
    <row r="9" spans="2:9" x14ac:dyDescent="0.3">
      <c r="B9"/>
      <c r="C9"/>
      <c r="D9"/>
      <c r="E9"/>
      <c r="F9"/>
    </row>
    <row r="10" spans="2:9" x14ac:dyDescent="0.3">
      <c r="B10" s="5"/>
      <c r="C10"/>
      <c r="D10"/>
      <c r="E10"/>
      <c r="F10"/>
    </row>
    <row r="11" spans="2:9" x14ac:dyDescent="0.3">
      <c r="B11" s="5"/>
      <c r="C11"/>
      <c r="D11"/>
      <c r="E11"/>
      <c r="F11"/>
    </row>
    <row r="12" spans="2:9" x14ac:dyDescent="0.3">
      <c r="B12" s="5"/>
      <c r="C12"/>
      <c r="D12"/>
      <c r="E12"/>
      <c r="F12"/>
    </row>
    <row r="13" spans="2:9" x14ac:dyDescent="0.3">
      <c r="B13" s="5"/>
      <c r="C13"/>
      <c r="D13"/>
      <c r="E13"/>
      <c r="F13"/>
    </row>
    <row r="14" spans="2:9" x14ac:dyDescent="0.3">
      <c r="B14" s="5"/>
      <c r="C14"/>
      <c r="D14"/>
      <c r="E14"/>
      <c r="F14"/>
    </row>
    <row r="15" spans="2:9" x14ac:dyDescent="0.3">
      <c r="B15" s="5"/>
      <c r="C15"/>
      <c r="D15"/>
      <c r="E15"/>
      <c r="F15"/>
    </row>
    <row r="16" spans="2:9" x14ac:dyDescent="0.3">
      <c r="B16" s="8" t="s">
        <v>3</v>
      </c>
      <c r="C16" s="9"/>
      <c r="D16"/>
      <c r="E16"/>
      <c r="F16"/>
    </row>
    <row r="17" spans="2:6" x14ac:dyDescent="0.3">
      <c r="B17" s="1" t="s">
        <v>5</v>
      </c>
      <c r="C17" s="4">
        <v>0.05</v>
      </c>
      <c r="D17"/>
      <c r="E17"/>
      <c r="F17"/>
    </row>
    <row r="18" spans="2:6" x14ac:dyDescent="0.3">
      <c r="B18" s="1" t="s">
        <v>6</v>
      </c>
      <c r="C18" s="3">
        <v>-200</v>
      </c>
      <c r="D18"/>
      <c r="E18"/>
      <c r="F18"/>
    </row>
    <row r="19" spans="2:6" x14ac:dyDescent="0.3">
      <c r="B19" s="1" t="s">
        <v>7</v>
      </c>
      <c r="C19" s="3">
        <v>10000</v>
      </c>
      <c r="D19"/>
      <c r="E19"/>
      <c r="F19"/>
    </row>
    <row r="20" spans="2:6" x14ac:dyDescent="0.3">
      <c r="B20"/>
      <c r="C20"/>
      <c r="D20"/>
      <c r="E20"/>
      <c r="F20"/>
    </row>
    <row r="21" spans="2:6" x14ac:dyDescent="0.3">
      <c r="B21" s="1" t="s">
        <v>3</v>
      </c>
      <c r="C21" s="1">
        <f>NPER(C17/12,C18,C19)</f>
        <v>56.184290761431996</v>
      </c>
      <c r="D21"/>
      <c r="E21"/>
      <c r="F21"/>
    </row>
    <row r="22" spans="2:6" ht="12" customHeight="1" x14ac:dyDescent="0.3">
      <c r="B22"/>
      <c r="C22"/>
      <c r="D22"/>
      <c r="E22"/>
      <c r="F22"/>
    </row>
    <row r="23" spans="2:6" x14ac:dyDescent="0.3">
      <c r="B23" s="11" t="s">
        <v>13</v>
      </c>
      <c r="C23" s="11" t="s">
        <v>14</v>
      </c>
      <c r="D23" s="11" t="s">
        <v>15</v>
      </c>
      <c r="E23" s="11" t="s">
        <v>16</v>
      </c>
      <c r="F23" s="11" t="s">
        <v>12</v>
      </c>
    </row>
    <row r="24" spans="2:6" x14ac:dyDescent="0.3">
      <c r="B24" s="1" cm="1">
        <f t="array" ref="B24:B80">_xlfn.SEQUENCE(ROUNDUP(NPER(C17/12,C18,C19),0))</f>
        <v>1</v>
      </c>
      <c r="C24" s="3" cm="1">
        <f t="array" ref="C24:C79">C19+CUMPRINC(C17/12,C21,C19,1,_xlfn.SEQUENCE(C21,,1),0)</f>
        <v>9841.6666666666679</v>
      </c>
      <c r="D24" s="3" cm="1">
        <f t="array" ref="D24:D79">CUMPRINC(C17/12,C21,C19,1,_xlfn.SEQUENCE(C21,,1),0)*-1</f>
        <v>158.33333333333275</v>
      </c>
      <c r="E24" s="3" cm="1">
        <f t="array" ref="E24:E79">CUMIPMT(C17/12,C21,C19,1,_xlfn.SEQUENCE(C21,,1),0)*-1</f>
        <v>41.666666666666686</v>
      </c>
      <c r="F24" s="3" cm="1">
        <f t="array" ref="F24:F80">_xlfn.SEQUENCE(ROUNDUP(NPER(C17/12,C18,C19),0),,1)*-C18</f>
        <v>200</v>
      </c>
    </row>
    <row r="25" spans="2:6" x14ac:dyDescent="0.3">
      <c r="B25" s="1">
        <v>2</v>
      </c>
      <c r="C25" s="3">
        <v>9682.6736111111131</v>
      </c>
      <c r="D25" s="3">
        <v>317.32638888888766</v>
      </c>
      <c r="E25" s="3">
        <v>82.6736111111112</v>
      </c>
      <c r="F25" s="3">
        <v>400</v>
      </c>
    </row>
    <row r="26" spans="2:6" x14ac:dyDescent="0.3">
      <c r="B26" s="1">
        <v>3</v>
      </c>
      <c r="C26" s="3">
        <v>9523.0180844907427</v>
      </c>
      <c r="D26" s="3">
        <v>476.98191550925748</v>
      </c>
      <c r="E26" s="3">
        <v>123.01808449074082</v>
      </c>
      <c r="F26" s="3">
        <v>600</v>
      </c>
    </row>
    <row r="27" spans="2:6" x14ac:dyDescent="0.3">
      <c r="B27" s="1">
        <v>4</v>
      </c>
      <c r="C27" s="3">
        <v>9362.6973265094548</v>
      </c>
      <c r="D27" s="3">
        <v>637.30267349054532</v>
      </c>
      <c r="E27" s="3">
        <v>162.69732650945241</v>
      </c>
      <c r="F27" s="3">
        <v>800</v>
      </c>
    </row>
    <row r="28" spans="2:6" x14ac:dyDescent="0.3">
      <c r="B28" s="1">
        <v>5</v>
      </c>
      <c r="C28" s="3">
        <v>9201.7085653699105</v>
      </c>
      <c r="D28" s="3">
        <v>798.29143463008859</v>
      </c>
      <c r="E28" s="3">
        <v>201.70856536990857</v>
      </c>
      <c r="F28" s="3">
        <v>1000</v>
      </c>
    </row>
    <row r="29" spans="2:6" x14ac:dyDescent="0.3">
      <c r="B29" s="1">
        <v>6</v>
      </c>
      <c r="C29" s="3">
        <v>9040.0490177256197</v>
      </c>
      <c r="D29" s="3">
        <v>959.95098227438018</v>
      </c>
      <c r="E29" s="3">
        <v>240.04901772561641</v>
      </c>
      <c r="F29" s="3">
        <v>1200</v>
      </c>
    </row>
    <row r="30" spans="2:6" x14ac:dyDescent="0.3">
      <c r="B30" s="1">
        <v>7</v>
      </c>
      <c r="C30" s="3">
        <v>8877.7158886328107</v>
      </c>
      <c r="D30" s="3">
        <v>1122.2841113671896</v>
      </c>
      <c r="E30" s="3">
        <v>277.71588863280635</v>
      </c>
      <c r="F30" s="3">
        <v>1400</v>
      </c>
    </row>
    <row r="31" spans="2:6" x14ac:dyDescent="0.3">
      <c r="B31" s="1">
        <v>8</v>
      </c>
      <c r="C31" s="3">
        <v>8714.7063715021141</v>
      </c>
      <c r="D31" s="3">
        <v>1285.2936284978853</v>
      </c>
      <c r="E31" s="3">
        <v>314.70637150211019</v>
      </c>
      <c r="F31" s="3">
        <v>1600</v>
      </c>
    </row>
    <row r="32" spans="2:6" x14ac:dyDescent="0.3">
      <c r="B32" s="1">
        <v>9</v>
      </c>
      <c r="C32" s="3">
        <v>8551.0176480500413</v>
      </c>
      <c r="D32" s="3">
        <v>1448.9823519499591</v>
      </c>
      <c r="E32" s="3">
        <v>351.01764805003586</v>
      </c>
      <c r="F32" s="3">
        <v>1800</v>
      </c>
    </row>
    <row r="33" spans="2:6" x14ac:dyDescent="0.3">
      <c r="B33" s="1">
        <v>10</v>
      </c>
      <c r="C33" s="3">
        <v>8386.6468882502504</v>
      </c>
      <c r="D33" s="3">
        <v>1613.35311174975</v>
      </c>
      <c r="E33" s="3">
        <v>386.64688825024427</v>
      </c>
      <c r="F33" s="3">
        <v>2000</v>
      </c>
    </row>
    <row r="34" spans="2:6" x14ac:dyDescent="0.3">
      <c r="B34" s="1">
        <v>11</v>
      </c>
      <c r="C34" s="3">
        <v>8221.5912502846259</v>
      </c>
      <c r="D34" s="3">
        <v>1778.4087497153737</v>
      </c>
      <c r="E34" s="3">
        <v>421.59125028461995</v>
      </c>
      <c r="F34" s="3">
        <v>2200</v>
      </c>
    </row>
    <row r="35" spans="2:6" x14ac:dyDescent="0.3">
      <c r="B35" s="1">
        <v>12</v>
      </c>
      <c r="C35" s="3">
        <v>8055.847880494146</v>
      </c>
      <c r="D35" s="3">
        <v>1944.1521195058538</v>
      </c>
      <c r="E35" s="3">
        <v>455.84788049413942</v>
      </c>
      <c r="F35" s="3">
        <v>2400</v>
      </c>
    </row>
    <row r="36" spans="2:6" x14ac:dyDescent="0.3">
      <c r="B36" s="1">
        <v>13</v>
      </c>
      <c r="C36" s="3">
        <v>7889.4139133295394</v>
      </c>
      <c r="D36" s="3">
        <v>2110.5860866704611</v>
      </c>
      <c r="E36" s="3">
        <v>489.41391332953162</v>
      </c>
      <c r="F36" s="3">
        <v>2600</v>
      </c>
    </row>
    <row r="37" spans="2:6" x14ac:dyDescent="0.3">
      <c r="B37" s="1">
        <v>14</v>
      </c>
      <c r="C37" s="3">
        <v>7722.2864713017461</v>
      </c>
      <c r="D37" s="3">
        <v>2277.7135286982539</v>
      </c>
      <c r="E37" s="3">
        <v>522.28647130173795</v>
      </c>
      <c r="F37" s="3">
        <v>2800</v>
      </c>
    </row>
    <row r="38" spans="2:6" x14ac:dyDescent="0.3">
      <c r="B38" s="1">
        <v>15</v>
      </c>
      <c r="C38" s="3">
        <v>7554.4626649321708</v>
      </c>
      <c r="D38" s="3">
        <v>2445.5373350678292</v>
      </c>
      <c r="E38" s="3">
        <v>554.46266493216217</v>
      </c>
      <c r="F38" s="3">
        <v>3000</v>
      </c>
    </row>
    <row r="39" spans="2:6" x14ac:dyDescent="0.3">
      <c r="B39" s="1">
        <v>16</v>
      </c>
      <c r="C39" s="3">
        <v>7385.9395927027217</v>
      </c>
      <c r="D39" s="3">
        <v>2614.0604072972778</v>
      </c>
      <c r="E39" s="3">
        <v>585.93959270271307</v>
      </c>
      <c r="F39" s="3">
        <v>3200</v>
      </c>
    </row>
    <row r="40" spans="2:6" x14ac:dyDescent="0.3">
      <c r="B40" s="1">
        <v>17</v>
      </c>
      <c r="C40" s="3">
        <v>7216.7143410056506</v>
      </c>
      <c r="D40" s="3">
        <v>2783.2856589943494</v>
      </c>
      <c r="E40" s="3">
        <v>616.71434100564102</v>
      </c>
      <c r="F40" s="3">
        <v>3400</v>
      </c>
    </row>
    <row r="41" spans="2:6" x14ac:dyDescent="0.3">
      <c r="B41" s="1">
        <v>18</v>
      </c>
      <c r="C41" s="3">
        <v>7046.7839840931756</v>
      </c>
      <c r="D41" s="3">
        <v>2953.2160159068249</v>
      </c>
      <c r="E41" s="3">
        <v>646.78398409316515</v>
      </c>
      <c r="F41" s="3">
        <v>3600</v>
      </c>
    </row>
    <row r="42" spans="2:6" x14ac:dyDescent="0.3">
      <c r="B42" s="1">
        <v>19</v>
      </c>
      <c r="C42" s="3">
        <v>6876.1455840268964</v>
      </c>
      <c r="D42" s="3">
        <v>3123.8544159731036</v>
      </c>
      <c r="E42" s="3">
        <v>676.14558402688544</v>
      </c>
      <c r="F42" s="3">
        <v>3800</v>
      </c>
    </row>
    <row r="43" spans="2:6" x14ac:dyDescent="0.3">
      <c r="B43" s="1">
        <v>20</v>
      </c>
      <c r="C43" s="3">
        <v>6704.7961906270102</v>
      </c>
      <c r="D43" s="3">
        <v>3295.2038093729902</v>
      </c>
      <c r="E43" s="3">
        <v>704.7961906269984</v>
      </c>
      <c r="F43" s="3">
        <v>4000</v>
      </c>
    </row>
    <row r="44" spans="2:6" x14ac:dyDescent="0.3">
      <c r="B44" s="1">
        <v>21</v>
      </c>
      <c r="C44" s="3">
        <v>6532.7328414212898</v>
      </c>
      <c r="D44" s="3">
        <v>3467.2671585787107</v>
      </c>
      <c r="E44" s="3">
        <v>732.7328414212775</v>
      </c>
      <c r="F44" s="3">
        <v>4200</v>
      </c>
    </row>
    <row r="45" spans="2:6" x14ac:dyDescent="0.3">
      <c r="B45" s="1">
        <v>22</v>
      </c>
      <c r="C45" s="3">
        <v>6359.9525615938792</v>
      </c>
      <c r="D45" s="3">
        <v>3640.0474384061208</v>
      </c>
      <c r="E45" s="3">
        <v>759.95256159386645</v>
      </c>
      <c r="F45" s="3">
        <v>4400</v>
      </c>
    </row>
    <row r="46" spans="2:6" x14ac:dyDescent="0.3">
      <c r="B46" s="1">
        <v>23</v>
      </c>
      <c r="C46" s="3">
        <v>6186.452363933854</v>
      </c>
      <c r="D46" s="3">
        <v>3813.547636066146</v>
      </c>
      <c r="E46" s="3">
        <v>786.4523639338413</v>
      </c>
      <c r="F46" s="3">
        <v>4600</v>
      </c>
    </row>
    <row r="47" spans="2:6" x14ac:dyDescent="0.3">
      <c r="B47" s="1">
        <v>24</v>
      </c>
      <c r="C47" s="3">
        <v>6012.2292487835784</v>
      </c>
      <c r="D47" s="3">
        <v>3987.7707512164211</v>
      </c>
      <c r="E47" s="3">
        <v>812.22924878356525</v>
      </c>
      <c r="F47" s="3">
        <v>4800</v>
      </c>
    </row>
    <row r="48" spans="2:6" x14ac:dyDescent="0.3">
      <c r="B48" s="1">
        <v>25</v>
      </c>
      <c r="C48" s="3">
        <v>5837.2802039868448</v>
      </c>
      <c r="D48" s="3">
        <v>4162.7197960131552</v>
      </c>
      <c r="E48" s="3">
        <v>837.2802039868302</v>
      </c>
      <c r="F48" s="3">
        <v>5000</v>
      </c>
    </row>
    <row r="49" spans="2:6" x14ac:dyDescent="0.3">
      <c r="B49" s="1">
        <v>26</v>
      </c>
      <c r="C49" s="3">
        <v>5661.6022048367904</v>
      </c>
      <c r="D49" s="3">
        <v>4338.3977951632096</v>
      </c>
      <c r="E49" s="3">
        <v>861.60220483677585</v>
      </c>
      <c r="F49" s="3">
        <v>5200</v>
      </c>
    </row>
    <row r="50" spans="2:6" x14ac:dyDescent="0.3">
      <c r="B50" s="1">
        <v>27</v>
      </c>
      <c r="C50" s="3">
        <v>5485.1922140236102</v>
      </c>
      <c r="D50" s="3">
        <v>4514.8077859763898</v>
      </c>
      <c r="E50" s="3">
        <v>885.19221402359472</v>
      </c>
      <c r="F50" s="3">
        <v>5400</v>
      </c>
    </row>
    <row r="51" spans="2:6" x14ac:dyDescent="0.3">
      <c r="B51" s="1">
        <v>28</v>
      </c>
      <c r="C51" s="3">
        <v>5308.047181582042</v>
      </c>
      <c r="D51" s="3">
        <v>4691.952818417958</v>
      </c>
      <c r="E51" s="3">
        <v>908.04718158202559</v>
      </c>
      <c r="F51" s="3">
        <v>5600</v>
      </c>
    </row>
    <row r="52" spans="2:6" x14ac:dyDescent="0.3">
      <c r="B52" s="1">
        <v>29</v>
      </c>
      <c r="C52" s="3">
        <v>5130.1640448386352</v>
      </c>
      <c r="D52" s="3">
        <v>4869.8359551613648</v>
      </c>
      <c r="E52" s="3">
        <v>930.16404483861879</v>
      </c>
      <c r="F52" s="3">
        <v>5800</v>
      </c>
    </row>
    <row r="53" spans="2:6" x14ac:dyDescent="0.3">
      <c r="B53" s="1">
        <v>30</v>
      </c>
      <c r="C53" s="3">
        <v>4951.5397283587972</v>
      </c>
      <c r="D53" s="3">
        <v>5048.4602716412028</v>
      </c>
      <c r="E53" s="3">
        <v>951.53972835877994</v>
      </c>
      <c r="F53" s="3">
        <v>6000</v>
      </c>
    </row>
    <row r="54" spans="2:6" x14ac:dyDescent="0.3">
      <c r="B54" s="1">
        <v>31</v>
      </c>
      <c r="C54" s="3">
        <v>4772.1711438936245</v>
      </c>
      <c r="D54" s="3">
        <v>5227.8288561063755</v>
      </c>
      <c r="E54" s="3">
        <v>972.17114389360722</v>
      </c>
      <c r="F54" s="3">
        <v>6200</v>
      </c>
    </row>
    <row r="55" spans="2:6" x14ac:dyDescent="0.3">
      <c r="B55" s="1">
        <v>32</v>
      </c>
      <c r="C55" s="3">
        <v>4592.0551903265177</v>
      </c>
      <c r="D55" s="3">
        <v>5407.9448096734823</v>
      </c>
      <c r="E55" s="3">
        <v>992.05519032649954</v>
      </c>
      <c r="F55" s="3">
        <v>6400</v>
      </c>
    </row>
    <row r="56" spans="2:6" x14ac:dyDescent="0.3">
      <c r="B56" s="1">
        <v>33</v>
      </c>
      <c r="C56" s="3">
        <v>4411.1887536195454</v>
      </c>
      <c r="D56" s="3">
        <v>5588.8112463804546</v>
      </c>
      <c r="E56" s="3">
        <v>1011.1887536195263</v>
      </c>
      <c r="F56" s="3">
        <v>6600</v>
      </c>
    </row>
    <row r="57" spans="2:6" x14ac:dyDescent="0.3">
      <c r="B57" s="1">
        <v>34</v>
      </c>
      <c r="C57" s="3">
        <v>4229.5687067596264</v>
      </c>
      <c r="D57" s="3">
        <v>5770.4312932403736</v>
      </c>
      <c r="E57" s="3">
        <v>1029.5687067596073</v>
      </c>
      <c r="F57" s="3">
        <v>6800</v>
      </c>
    </row>
    <row r="58" spans="2:6" x14ac:dyDescent="0.3">
      <c r="B58" s="1">
        <v>35</v>
      </c>
      <c r="C58" s="3">
        <v>4047.1919097044592</v>
      </c>
      <c r="D58" s="3">
        <v>5952.8080902955408</v>
      </c>
      <c r="E58" s="3">
        <v>1047.1919097044392</v>
      </c>
      <c r="F58" s="3">
        <v>7000</v>
      </c>
    </row>
    <row r="59" spans="2:6" x14ac:dyDescent="0.3">
      <c r="B59" s="1">
        <v>36</v>
      </c>
      <c r="C59" s="3">
        <v>3864.0552093282295</v>
      </c>
      <c r="D59" s="3">
        <v>6135.9447906717705</v>
      </c>
      <c r="E59" s="3">
        <v>1064.0552093282095</v>
      </c>
      <c r="F59" s="3">
        <v>7200</v>
      </c>
    </row>
    <row r="60" spans="2:6" x14ac:dyDescent="0.3">
      <c r="B60" s="1">
        <v>37</v>
      </c>
      <c r="C60" s="3">
        <v>3680.1554393670976</v>
      </c>
      <c r="D60" s="3">
        <v>6319.8445606329024</v>
      </c>
      <c r="E60" s="3">
        <v>1080.1554393670767</v>
      </c>
      <c r="F60" s="3">
        <v>7400</v>
      </c>
    </row>
    <row r="61" spans="2:6" x14ac:dyDescent="0.3">
      <c r="B61" s="1">
        <v>38</v>
      </c>
      <c r="C61" s="3">
        <v>3495.489420364459</v>
      </c>
      <c r="D61" s="3">
        <v>6504.510579635541</v>
      </c>
      <c r="E61" s="3">
        <v>1095.4894203644371</v>
      </c>
      <c r="F61" s="3">
        <v>7600</v>
      </c>
    </row>
    <row r="62" spans="2:6" x14ac:dyDescent="0.3">
      <c r="B62" s="1">
        <v>39</v>
      </c>
      <c r="C62" s="3">
        <v>3310.0539596159788</v>
      </c>
      <c r="D62" s="3">
        <v>6689.9460403840212</v>
      </c>
      <c r="E62" s="3">
        <v>1110.053959615957</v>
      </c>
      <c r="F62" s="3">
        <v>7800</v>
      </c>
    </row>
    <row r="63" spans="2:6" x14ac:dyDescent="0.3">
      <c r="B63" s="1">
        <v>40</v>
      </c>
      <c r="C63" s="3">
        <v>3123.8458511143799</v>
      </c>
      <c r="D63" s="3">
        <v>6876.1541488856201</v>
      </c>
      <c r="E63" s="3">
        <v>1123.8458511143572</v>
      </c>
      <c r="F63" s="3">
        <v>8000</v>
      </c>
    </row>
    <row r="64" spans="2:6" x14ac:dyDescent="0.3">
      <c r="B64" s="1">
        <v>41</v>
      </c>
      <c r="C64" s="3">
        <v>2936.8618754940235</v>
      </c>
      <c r="D64" s="3">
        <v>7063.1381245059765</v>
      </c>
      <c r="E64" s="3">
        <v>1136.8618754939998</v>
      </c>
      <c r="F64" s="3">
        <v>8200</v>
      </c>
    </row>
    <row r="65" spans="2:6" x14ac:dyDescent="0.3">
      <c r="B65" s="1">
        <v>42</v>
      </c>
      <c r="C65" s="3">
        <v>2749.0987999752497</v>
      </c>
      <c r="D65" s="3">
        <v>7250.9012000247503</v>
      </c>
      <c r="E65" s="3">
        <v>1149.098799975226</v>
      </c>
      <c r="F65" s="3">
        <v>8400</v>
      </c>
    </row>
    <row r="66" spans="2:6" x14ac:dyDescent="0.3">
      <c r="B66" s="1">
        <v>43</v>
      </c>
      <c r="C66" s="3">
        <v>2560.5533783084793</v>
      </c>
      <c r="D66" s="3">
        <v>7439.4466216915207</v>
      </c>
      <c r="E66" s="3">
        <v>1160.5533783084556</v>
      </c>
      <c r="F66" s="3">
        <v>8600</v>
      </c>
    </row>
    <row r="67" spans="2:6" x14ac:dyDescent="0.3">
      <c r="B67" s="1">
        <v>44</v>
      </c>
      <c r="C67" s="3">
        <v>2371.2223507180988</v>
      </c>
      <c r="D67" s="3">
        <v>7628.7776492819012</v>
      </c>
      <c r="E67" s="3">
        <v>1171.2223507180734</v>
      </c>
      <c r="F67" s="3">
        <v>8800</v>
      </c>
    </row>
    <row r="68" spans="2:6" x14ac:dyDescent="0.3">
      <c r="B68" s="1">
        <v>45</v>
      </c>
      <c r="C68" s="3">
        <v>2181.1024438460918</v>
      </c>
      <c r="D68" s="3">
        <v>7818.8975561539082</v>
      </c>
      <c r="E68" s="3">
        <v>1181.1024438460663</v>
      </c>
      <c r="F68" s="3">
        <v>9000</v>
      </c>
    </row>
    <row r="69" spans="2:6" x14ac:dyDescent="0.3">
      <c r="B69" s="1">
        <v>46</v>
      </c>
      <c r="C69" s="3">
        <v>1990.1903706954508</v>
      </c>
      <c r="D69" s="3">
        <v>8009.8096293045492</v>
      </c>
      <c r="E69" s="3">
        <v>1190.1903706954254</v>
      </c>
      <c r="F69" s="3">
        <v>9200</v>
      </c>
    </row>
    <row r="70" spans="2:6" x14ac:dyDescent="0.3">
      <c r="B70" s="1">
        <v>47</v>
      </c>
      <c r="C70" s="3">
        <v>1798.4828305733499</v>
      </c>
      <c r="D70" s="3">
        <v>8201.5171694266501</v>
      </c>
      <c r="E70" s="3">
        <v>1198.4828305733226</v>
      </c>
      <c r="F70" s="3">
        <v>9400</v>
      </c>
    </row>
    <row r="71" spans="2:6" x14ac:dyDescent="0.3">
      <c r="B71" s="1">
        <v>48</v>
      </c>
      <c r="C71" s="3">
        <v>1605.9765090340734</v>
      </c>
      <c r="D71" s="3">
        <v>8394.0234909659266</v>
      </c>
      <c r="E71" s="3">
        <v>1205.9765090340461</v>
      </c>
      <c r="F71" s="3">
        <v>9600</v>
      </c>
    </row>
    <row r="72" spans="2:6" x14ac:dyDescent="0.3">
      <c r="B72" s="1">
        <v>49</v>
      </c>
      <c r="C72" s="3">
        <v>1412.668077821716</v>
      </c>
      <c r="D72" s="3">
        <v>8587.331922178284</v>
      </c>
      <c r="E72" s="3">
        <v>1212.6680778216887</v>
      </c>
      <c r="F72" s="3">
        <v>9800</v>
      </c>
    </row>
    <row r="73" spans="2:6" x14ac:dyDescent="0.3">
      <c r="B73" s="1">
        <v>50</v>
      </c>
      <c r="C73" s="3">
        <v>1218.5541948126393</v>
      </c>
      <c r="D73" s="3">
        <v>8781.4458051873607</v>
      </c>
      <c r="E73" s="3">
        <v>1218.5541948126101</v>
      </c>
      <c r="F73" s="3">
        <v>10000</v>
      </c>
    </row>
    <row r="74" spans="2:6" x14ac:dyDescent="0.3">
      <c r="B74" s="1">
        <v>51</v>
      </c>
      <c r="C74" s="3">
        <v>1023.631503957693</v>
      </c>
      <c r="D74" s="3">
        <v>8976.368496042307</v>
      </c>
      <c r="E74" s="3">
        <v>1223.6315039576639</v>
      </c>
      <c r="F74" s="3">
        <v>10200</v>
      </c>
    </row>
    <row r="75" spans="2:6" x14ac:dyDescent="0.3">
      <c r="B75" s="1">
        <v>52</v>
      </c>
      <c r="C75" s="3">
        <v>827.89663522418414</v>
      </c>
      <c r="D75" s="3">
        <v>9172.1033647758159</v>
      </c>
      <c r="E75" s="3">
        <v>1227.896635224155</v>
      </c>
      <c r="F75" s="3">
        <v>10400</v>
      </c>
    </row>
    <row r="76" spans="2:6" x14ac:dyDescent="0.3">
      <c r="B76" s="1">
        <v>53</v>
      </c>
      <c r="C76" s="3">
        <v>631.34620453761818</v>
      </c>
      <c r="D76" s="3">
        <v>9368.6537954623818</v>
      </c>
      <c r="E76" s="3">
        <v>1231.3462045375873</v>
      </c>
      <c r="F76" s="3">
        <v>10600</v>
      </c>
    </row>
    <row r="77" spans="2:6" x14ac:dyDescent="0.3">
      <c r="B77" s="1">
        <v>54</v>
      </c>
      <c r="C77" s="3">
        <v>433.97681372319312</v>
      </c>
      <c r="D77" s="3">
        <v>9566.0231862768069</v>
      </c>
      <c r="E77" s="3">
        <v>1233.9768137231622</v>
      </c>
      <c r="F77" s="3">
        <v>10800</v>
      </c>
    </row>
    <row r="78" spans="2:6" x14ac:dyDescent="0.3">
      <c r="B78" s="1">
        <v>55</v>
      </c>
      <c r="C78" s="3">
        <v>235.78505044704252</v>
      </c>
      <c r="D78" s="3">
        <v>9764.2149495529575</v>
      </c>
      <c r="E78" s="3">
        <v>1235.7850504470116</v>
      </c>
      <c r="F78" s="3">
        <v>11000</v>
      </c>
    </row>
    <row r="79" spans="2:6" x14ac:dyDescent="0.3">
      <c r="B79" s="1">
        <v>56</v>
      </c>
      <c r="C79" s="3">
        <v>36.767488157236585</v>
      </c>
      <c r="D79" s="3">
        <v>9963.2325118427634</v>
      </c>
      <c r="E79" s="3">
        <v>1236.7674881572038</v>
      </c>
      <c r="F79" s="3">
        <v>11200</v>
      </c>
    </row>
    <row r="80" spans="2:6" x14ac:dyDescent="0.3">
      <c r="B80" s="1">
        <v>57</v>
      </c>
      <c r="F80" s="3">
        <v>11400</v>
      </c>
    </row>
  </sheetData>
  <mergeCells count="1">
    <mergeCell ref="B16:C16"/>
  </mergeCells>
  <hyperlinks>
    <hyperlink ref="H2" r:id="rId1" xr:uid="{8C194A02-3B8E-428A-8010-3DD84B8A10DC}"/>
    <hyperlink ref="H3" r:id="rId2" xr:uid="{B4947FC4-C80F-4908-BF0B-241385753F81}"/>
  </hyperlinks>
  <printOptions headings="1"/>
  <pageMargins left="0.7" right="0.7" top="0.75" bottom="0.75" header="0.3" footer="0.3"/>
  <pageSetup paperSize="9" orientation="portrait" cellComments="atEnd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21F5A-B15C-4327-9727-58728924991E}">
  <dimension ref="B2:I9"/>
  <sheetViews>
    <sheetView showGridLines="0" zoomScale="130" zoomScaleNormal="130" workbookViewId="0">
      <selection activeCell="C7" sqref="C7"/>
    </sheetView>
  </sheetViews>
  <sheetFormatPr defaultRowHeight="14.4" x14ac:dyDescent="0.3"/>
  <cols>
    <col min="1" max="1" width="2.6640625" customWidth="1"/>
    <col min="2" max="2" width="16" customWidth="1"/>
    <col min="3" max="3" width="14.5546875" bestFit="1" customWidth="1"/>
    <col min="4" max="4" width="3" customWidth="1"/>
    <col min="7" max="7" width="11.109375" bestFit="1" customWidth="1"/>
    <col min="8" max="8" width="10.6640625" bestFit="1" customWidth="1"/>
    <col min="9" max="9" width="13.6640625" customWidth="1"/>
    <col min="10" max="10" width="9.33203125" bestFit="1" customWidth="1"/>
    <col min="11" max="11" width="11" customWidth="1"/>
    <col min="12" max="12" width="8.109375" bestFit="1" customWidth="1"/>
    <col min="13" max="13" width="11.109375" bestFit="1" customWidth="1"/>
    <col min="14" max="14" width="14" bestFit="1" customWidth="1"/>
    <col min="15" max="15" width="9.33203125" bestFit="1" customWidth="1"/>
    <col min="16" max="16" width="10.109375" bestFit="1" customWidth="1"/>
  </cols>
  <sheetData>
    <row r="2" spans="2:9" x14ac:dyDescent="0.3">
      <c r="B2" s="8" t="s">
        <v>3</v>
      </c>
      <c r="C2" s="9"/>
      <c r="H2" t="s">
        <v>0</v>
      </c>
      <c r="I2" s="2" t="s">
        <v>1</v>
      </c>
    </row>
    <row r="3" spans="2:9" x14ac:dyDescent="0.3">
      <c r="B3" s="1" t="s">
        <v>5</v>
      </c>
      <c r="C3" s="10">
        <v>0.05</v>
      </c>
      <c r="H3" t="s">
        <v>2</v>
      </c>
      <c r="I3" s="7" t="s">
        <v>3</v>
      </c>
    </row>
    <row r="4" spans="2:9" x14ac:dyDescent="0.3">
      <c r="B4" s="1" t="s">
        <v>6</v>
      </c>
      <c r="C4" s="3">
        <v>-100</v>
      </c>
    </row>
    <row r="5" spans="2:9" x14ac:dyDescent="0.3">
      <c r="B5" s="1" t="s">
        <v>7</v>
      </c>
      <c r="C5" s="3">
        <v>10000</v>
      </c>
    </row>
    <row r="7" spans="2:9" x14ac:dyDescent="0.3">
      <c r="B7" s="1" t="s">
        <v>3</v>
      </c>
      <c r="C7" s="1" t="e" cm="1">
        <f t="array" aca="1" ref="C7" ca="1">NPERR(C3,C4,C5)</f>
        <v>#NAME?</v>
      </c>
    </row>
    <row r="9" spans="2:9" x14ac:dyDescent="0.3">
      <c r="B9" s="5" t="s">
        <v>4</v>
      </c>
    </row>
  </sheetData>
  <mergeCells count="1">
    <mergeCell ref="B2:C2"/>
  </mergeCells>
  <hyperlinks>
    <hyperlink ref="I2" r:id="rId1" xr:uid="{E94A8A3B-1EDE-4573-9ADA-58B258DFA582}"/>
    <hyperlink ref="I3" r:id="rId2" xr:uid="{EF5CE500-4F2D-4109-B48A-BD6973916FE0}"/>
  </hyperlinks>
  <printOptions headings="1"/>
  <pageMargins left="0.7" right="0.7" top="0.75" bottom="0.75" header="0.3" footer="0.3"/>
  <pageSetup paperSize="9" orientation="portrait" cellComments="atEnd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NPER function</vt:lpstr>
      <vt:lpstr>Fixed payment calculator</vt:lpstr>
      <vt:lpstr>NPER function not 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2022-06-03T17:48:33Z</dcterms:created>
  <dcterms:modified xsi:type="dcterms:W3CDTF">2023-07-05T08:41:21Z</dcterms:modified>
</cp:coreProperties>
</file>