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ADB6E782-E642-4B50-9FE0-AE1B0374E89C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IMEXP function" sheetId="10" r:id="rId1"/>
    <sheet name="Example" sheetId="1" r:id="rId2"/>
    <sheet name="Formula" sheetId="9" r:id="rId3"/>
    <sheet name="Argand - e" sheetId="11" r:id="rId4"/>
    <sheet name="Chart" sheetId="12" r:id="rId5"/>
    <sheet name="Wave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0" l="1"/>
  <c r="C26" i="13"/>
  <c r="C27" i="13" s="1"/>
  <c r="C28" i="13" s="1"/>
  <c r="D25" i="13"/>
  <c r="F25" i="13" s="1"/>
  <c r="L24" i="13"/>
  <c r="F49" i="10"/>
  <c r="F50" i="10"/>
  <c r="F51" i="10"/>
  <c r="F52" i="10"/>
  <c r="F53" i="10"/>
  <c r="F54" i="10"/>
  <c r="F55" i="10"/>
  <c r="F56" i="10"/>
  <c r="F57" i="10"/>
  <c r="F58" i="10"/>
  <c r="F59" i="10"/>
  <c r="F60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41" i="10"/>
  <c r="D46" i="10"/>
  <c r="E46" i="10" s="1"/>
  <c r="D47" i="10"/>
  <c r="F47" i="10" s="1"/>
  <c r="D48" i="10"/>
  <c r="F48" i="10" s="1"/>
  <c r="D49" i="10"/>
  <c r="D50" i="10"/>
  <c r="D51" i="10"/>
  <c r="D52" i="10"/>
  <c r="D53" i="10"/>
  <c r="D54" i="10"/>
  <c r="D55" i="10"/>
  <c r="D56" i="10"/>
  <c r="D57" i="10"/>
  <c r="D58" i="10"/>
  <c r="D59" i="10"/>
  <c r="D60" i="10"/>
  <c r="C47" i="10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D45" i="10"/>
  <c r="E45" i="10" s="1"/>
  <c r="C46" i="10"/>
  <c r="B36" i="10"/>
  <c r="C37" i="10"/>
  <c r="C36" i="10"/>
  <c r="B33" i="10"/>
  <c r="D36" i="10"/>
  <c r="C27" i="12"/>
  <c r="C28" i="12"/>
  <c r="D28" i="12"/>
  <c r="B31" i="12"/>
  <c r="D57" i="12"/>
  <c r="C57" i="12"/>
  <c r="D56" i="12"/>
  <c r="C56" i="12"/>
  <c r="D55" i="12"/>
  <c r="C55" i="12"/>
  <c r="D54" i="12"/>
  <c r="C54" i="12"/>
  <c r="D53" i="12"/>
  <c r="C53" i="12"/>
  <c r="D52" i="12"/>
  <c r="C52" i="12"/>
  <c r="D51" i="12"/>
  <c r="C51" i="12"/>
  <c r="D50" i="12"/>
  <c r="C50" i="12"/>
  <c r="D49" i="12"/>
  <c r="C49" i="12"/>
  <c r="D48" i="12"/>
  <c r="C48" i="12"/>
  <c r="D47" i="12"/>
  <c r="C47" i="12"/>
  <c r="D46" i="12"/>
  <c r="C46" i="12"/>
  <c r="D45" i="12"/>
  <c r="C45" i="12"/>
  <c r="D44" i="12"/>
  <c r="C44" i="12"/>
  <c r="D43" i="12"/>
  <c r="C43" i="12"/>
  <c r="D42" i="12"/>
  <c r="C42" i="12"/>
  <c r="D41" i="12"/>
  <c r="C41" i="12"/>
  <c r="D40" i="12"/>
  <c r="C40" i="12"/>
  <c r="D39" i="12"/>
  <c r="C39" i="12"/>
  <c r="D38" i="12"/>
  <c r="C38" i="12"/>
  <c r="D37" i="12"/>
  <c r="C37" i="12"/>
  <c r="D36" i="12"/>
  <c r="C36" i="12"/>
  <c r="D35" i="12"/>
  <c r="C35" i="12"/>
  <c r="D34" i="12"/>
  <c r="C34" i="12"/>
  <c r="D33" i="12"/>
  <c r="C33" i="12"/>
  <c r="E31" i="12"/>
  <c r="D31" i="12"/>
  <c r="B33" i="12" s="1"/>
  <c r="C31" i="12"/>
  <c r="E25" i="13" l="1"/>
  <c r="D26" i="13"/>
  <c r="F26" i="13" s="1"/>
  <c r="D28" i="13"/>
  <c r="C29" i="13"/>
  <c r="D27" i="13"/>
  <c r="E48" i="10"/>
  <c r="E47" i="10"/>
  <c r="F46" i="10"/>
  <c r="F45" i="10"/>
  <c r="E63" i="11"/>
  <c r="B28" i="11"/>
  <c r="D28" i="11" s="1"/>
  <c r="E25" i="11"/>
  <c r="D25" i="11"/>
  <c r="C25" i="11"/>
  <c r="E28" i="10"/>
  <c r="E25" i="10"/>
  <c r="C28" i="10"/>
  <c r="B28" i="10"/>
  <c r="D28" i="10" s="1"/>
  <c r="D25" i="10"/>
  <c r="C25" i="10"/>
  <c r="C3" i="1"/>
  <c r="E26" i="13" l="1"/>
  <c r="F27" i="13"/>
  <c r="E27" i="13"/>
  <c r="F28" i="13"/>
  <c r="E28" i="13"/>
  <c r="C30" i="13"/>
  <c r="D29" i="13"/>
  <c r="C28" i="11"/>
  <c r="E28" i="11" s="1"/>
  <c r="E29" i="13" l="1"/>
  <c r="F29" i="13"/>
  <c r="D30" i="13"/>
  <c r="C31" i="13"/>
  <c r="C32" i="13" l="1"/>
  <c r="D31" i="13"/>
  <c r="F30" i="13"/>
  <c r="E30" i="13"/>
  <c r="F31" i="13" l="1"/>
  <c r="E31" i="13"/>
  <c r="D32" i="13"/>
  <c r="C33" i="13"/>
  <c r="C34" i="13" l="1"/>
  <c r="D33" i="13"/>
  <c r="F32" i="13"/>
  <c r="E32" i="13"/>
  <c r="E33" i="13" l="1"/>
  <c r="F33" i="13"/>
  <c r="D34" i="13"/>
  <c r="C35" i="13"/>
  <c r="F34" i="13" l="1"/>
  <c r="E34" i="13"/>
  <c r="C36" i="13"/>
  <c r="D35" i="13"/>
  <c r="F35" i="13" l="1"/>
  <c r="E35" i="13"/>
  <c r="D36" i="13"/>
  <c r="C37" i="13"/>
  <c r="C38" i="13" l="1"/>
  <c r="D37" i="13"/>
  <c r="F36" i="13"/>
  <c r="E36" i="13"/>
  <c r="E37" i="13" l="1"/>
  <c r="F37" i="13"/>
  <c r="D38" i="13"/>
  <c r="C39" i="13"/>
  <c r="F38" i="13" l="1"/>
  <c r="E38" i="13"/>
  <c r="C40" i="13"/>
  <c r="D40" i="13" s="1"/>
  <c r="D39" i="13"/>
  <c r="F40" i="13" l="1"/>
  <c r="E40" i="13"/>
  <c r="E39" i="13"/>
  <c r="F39" i="13"/>
</calcChain>
</file>

<file path=xl/sharedStrings.xml><?xml version="1.0" encoding="utf-8"?>
<sst xmlns="http://schemas.openxmlformats.org/spreadsheetml/2006/main" count="37" uniqueCount="22">
  <si>
    <t>Values</t>
  </si>
  <si>
    <t>IMEXP function</t>
  </si>
  <si>
    <t>1+2i</t>
  </si>
  <si>
    <t>Complex number</t>
  </si>
  <si>
    <t>Real</t>
  </si>
  <si>
    <t>Imaginary</t>
  </si>
  <si>
    <t>2+i</t>
  </si>
  <si>
    <t>Vertical line</t>
  </si>
  <si>
    <t>Horizontal line</t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</si>
  <si>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</si>
  <si>
    <t>Φϕ</t>
  </si>
  <si>
    <t>IMEXP(C) = e(x+yi) = exeyi = ex(cos y + isin y)</t>
  </si>
  <si>
    <t>x</t>
  </si>
  <si>
    <t>yi</t>
  </si>
  <si>
    <t>IMEXP(x+yi)</t>
  </si>
  <si>
    <t>1/2π</t>
  </si>
  <si>
    <t>π</t>
  </si>
  <si>
    <t>3/2π</t>
  </si>
  <si>
    <t>2π</t>
  </si>
  <si>
    <t>3π</t>
  </si>
  <si>
    <t>5/2π</t>
  </si>
  <si>
    <t>7/2π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</si>
</sst>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/?\ \π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6"/>
      <color rgb="FF333333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8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0" xfId="0" quotePrefix="1"/>
    <xf numFmtId="0" fontId="4" fillId="0" borderId="0" xfId="0" applyFont="1" applyAlignment="1">
      <alignment horizontal="left" vertical="center" wrapText="1"/>
    </xf>
    <xf numFmtId="0" fontId="2" fillId="0" borderId="1" xfId="1" applyFont="1">
      <alignment horizontal="left" indent="1"/>
    </xf>
    <xf numFmtId="0" fontId="0" fillId="3" borderId="1" xfId="1" quotePrefix="1" applyFont="1" applyFill="1">
      <alignment horizontal="left" indent="1"/>
    </xf>
    <xf numFmtId="0" fontId="0" fillId="3" borderId="1" xfId="1" applyFont="1" applyFill="1">
      <alignment horizontal="left" indent="1"/>
    </xf>
    <xf numFmtId="0" fontId="0" fillId="4" borderId="1" xfId="1" applyFont="1" applyFill="1">
      <alignment horizontal="left" indent="1"/>
    </xf>
    <xf numFmtId="0" fontId="0" fillId="0" borderId="0" xfId="0" applyAlignment="1">
      <alignment horizontal="center"/>
    </xf>
    <xf numFmtId="0" fontId="0" fillId="0" borderId="1" xfId="1" quotePrefix="1" applyFont="1">
      <alignment horizontal="left" indent="1"/>
    </xf>
    <xf numFmtId="0" fontId="6" fillId="0" borderId="0" xfId="0" applyFont="1"/>
    <xf numFmtId="164" fontId="0" fillId="0" borderId="0" xfId="0" applyNumberFormat="1" applyAlignment="1">
      <alignment horizontal="left" indent="1"/>
    </xf>
    <xf numFmtId="0" fontId="1" fillId="5" borderId="1" xfId="1" applyFill="1">
      <alignment horizontal="left" indent="1"/>
    </xf>
    <xf numFmtId="0" fontId="1" fillId="3" borderId="1" xfId="1" applyFill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D7-40FB-B384-BBE2B1EDB51D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7-40FB-B384-BBE2B1EDB51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1572C68-3378-477B-85BC-6916F7EBE244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CD7-40FB-B384-BBE2B1EDB51D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45DA2A9F-19DD-493F-AFAA-90F4B0A182B6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CD7-40FB-B384-BBE2B1EDB51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CD7-40FB-B384-BBE2B1EDB51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FE074AB-4A45-4AE1-AB13-29FB28D8A8A4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CD7-40FB-B384-BBE2B1EDB51D}"/>
                </c:ext>
              </c:extLst>
            </c:dLbl>
            <c:dLbl>
              <c:idx val="4"/>
              <c:layout>
                <c:manualLayout>
                  <c:x val="-3.2442105172045023E-2"/>
                  <c:y val="-3.16665354330708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B7A749B-EC47-4600-8858-6FD2FD7DCD19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CD7-40FB-B384-BBE2B1EDB5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'IMEXP function'!$C$24:$C$28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3.9923240484412701</c:v>
                </c:pt>
              </c:numCache>
            </c:numRef>
          </c:xVal>
          <c:yVal>
            <c:numRef>
              <c:f>'IMEXP function'!$D$24:$D$28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4">
                  <c:v>6.2176763123679697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'IMEXP function'!$E$24:$E$31</c15:f>
                <c15:dlblRangeCache>
                  <c:ptCount val="8"/>
                  <c:pt idx="1">
                    <c:v>2+i</c:v>
                  </c:pt>
                  <c:pt idx="4">
                    <c:v>3.992+6.218i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4CD7-40FB-B384-BBE2B1EDB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5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472870800351423"/>
              <c:y val="0.71970000000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2085712613142255"/>
              <c:y val="0.30979160104986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'IMEXP function'!$D$44</c:f>
              <c:strCache>
                <c:ptCount val="1"/>
                <c:pt idx="0">
                  <c:v>IMEXP(x+yi)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'IMEXP function'!$C$45:$C$60</c:f>
              <c:numCache>
                <c:formatCode>General</c:formatCode>
                <c:ptCount val="16"/>
                <c:pt idx="0">
                  <c:v>0</c:v>
                </c:pt>
                <c:pt idx="1">
                  <c:v>0.78539816339744828</c:v>
                </c:pt>
                <c:pt idx="2">
                  <c:v>1.5707963267948966</c:v>
                </c:pt>
                <c:pt idx="3">
                  <c:v>2.3561944901923448</c:v>
                </c:pt>
                <c:pt idx="4">
                  <c:v>3.1415926535897931</c:v>
                </c:pt>
                <c:pt idx="5">
                  <c:v>3.9269908169872414</c:v>
                </c:pt>
                <c:pt idx="6">
                  <c:v>4.7123889803846897</c:v>
                </c:pt>
                <c:pt idx="7">
                  <c:v>5.497787143782138</c:v>
                </c:pt>
                <c:pt idx="8">
                  <c:v>6.2831853071795862</c:v>
                </c:pt>
                <c:pt idx="9">
                  <c:v>7.0685834705770345</c:v>
                </c:pt>
                <c:pt idx="10">
                  <c:v>7.8539816339744828</c:v>
                </c:pt>
                <c:pt idx="11">
                  <c:v>8.6393797973719302</c:v>
                </c:pt>
                <c:pt idx="12">
                  <c:v>9.4247779607693793</c:v>
                </c:pt>
                <c:pt idx="13">
                  <c:v>10.210176124166829</c:v>
                </c:pt>
                <c:pt idx="14">
                  <c:v>10.995574287564278</c:v>
                </c:pt>
                <c:pt idx="15">
                  <c:v>11.780972450961727</c:v>
                </c:pt>
              </c:numCache>
            </c:numRef>
          </c:xVal>
          <c:yVal>
            <c:numRef>
              <c:f>'IMEXP function'!$F$45:$F$60</c:f>
              <c:numCache>
                <c:formatCode>General</c:formatCode>
                <c:ptCount val="16"/>
                <c:pt idx="0">
                  <c:v>0</c:v>
                </c:pt>
                <c:pt idx="1">
                  <c:v>0.70710678118654702</c:v>
                </c:pt>
                <c:pt idx="2">
                  <c:v>1</c:v>
                </c:pt>
                <c:pt idx="3">
                  <c:v>0.70710678118655101</c:v>
                </c:pt>
                <c:pt idx="4">
                  <c:v>3.2311393144412999E-15</c:v>
                </c:pt>
                <c:pt idx="5">
                  <c:v>-0.70710678118654602</c:v>
                </c:pt>
                <c:pt idx="6">
                  <c:v>-1</c:v>
                </c:pt>
                <c:pt idx="7">
                  <c:v>-0.70710678118654602</c:v>
                </c:pt>
                <c:pt idx="8">
                  <c:v>3.3076839878187801E-15</c:v>
                </c:pt>
                <c:pt idx="9">
                  <c:v>0.70710678118654402</c:v>
                </c:pt>
                <c:pt idx="10">
                  <c:v>1</c:v>
                </c:pt>
                <c:pt idx="11">
                  <c:v>0.70710678118654802</c:v>
                </c:pt>
                <c:pt idx="12">
                  <c:v>3.67544536472586E-16</c:v>
                </c:pt>
                <c:pt idx="13">
                  <c:v>-0.70710678118652803</c:v>
                </c:pt>
                <c:pt idx="14">
                  <c:v>-1</c:v>
                </c:pt>
                <c:pt idx="15">
                  <c:v>-0.707106781186565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7E-4ABF-828B-46E1562D0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317759"/>
        <c:axId val="2025307679"/>
      </c:scatterChart>
      <c:valAx>
        <c:axId val="2025317759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25307679"/>
        <c:crosses val="autoZero"/>
        <c:crossBetween val="midCat"/>
      </c:valAx>
      <c:valAx>
        <c:axId val="202530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25317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5-4B8E-BA28-AE28D34B3ABD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5-4B8E-BA28-AE28D34B3AB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4C83968-BF8F-4FB0-8DB3-3FB5E087B58E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A55-4B8E-BA28-AE28D34B3ABD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6D3B8E9C-053B-4FB2-A040-062EE7E2EF1B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A55-4B8E-BA28-AE28D34B3AB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A55-4B8E-BA28-AE28D34B3AB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EEDBC9C-F9D7-4984-8112-0426B58367A9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A55-4B8E-BA28-AE28D34B3ABD}"/>
                </c:ext>
              </c:extLst>
            </c:dLbl>
            <c:dLbl>
              <c:idx val="4"/>
              <c:layout>
                <c:manualLayout>
                  <c:x val="-3.2442105172045023E-2"/>
                  <c:y val="-3.16665354330708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1208586-E806-47F7-9CD0-BC0257EB18DC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A55-4B8E-BA28-AE28D34B3A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'Argand - e'!$C$24:$C$28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3.9923240484412701</c:v>
                </c:pt>
              </c:numCache>
            </c:numRef>
          </c:xVal>
          <c:yVal>
            <c:numRef>
              <c:f>'Argand - e'!$D$24:$D$28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4">
                  <c:v>6.2176763123679697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'Argand - e'!$E$24:$E$31</c15:f>
                <c15:dlblRangeCache>
                  <c:ptCount val="8"/>
                  <c:pt idx="1">
                    <c:v>2+i</c:v>
                  </c:pt>
                  <c:pt idx="4">
                    <c:v>3.992+6.218i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A55-4B8E-BA28-AE28D34B3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5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472870800351423"/>
              <c:y val="0.71970000000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2085712613142255"/>
              <c:y val="0.30979160104986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Argand diagram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4"/>
          <c:order val="0"/>
          <c:spPr>
            <a:ln w="6350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C8-B2C5-4CE5-AC5B-C259D89DAF15}"/>
              </c:ext>
            </c:extLst>
          </c:dPt>
          <c:dPt>
            <c:idx val="4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C9-B2C5-4CE5-AC5B-C259D89DAF15}"/>
              </c:ext>
            </c:extLst>
          </c:dPt>
          <c:dPt>
            <c:idx val="7"/>
            <c:bubble3D val="0"/>
            <c:spPr>
              <a:ln w="15875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CA-B2C5-4CE5-AC5B-C259D89DAF15}"/>
              </c:ext>
            </c:extLst>
          </c:dPt>
          <c:xVal>
            <c:numRef>
              <c:f>Chart!$C$24:$C$57</c:f>
              <c:numCache>
                <c:formatCode>General</c:formatCode>
                <c:ptCount val="34"/>
                <c:pt idx="3">
                  <c:v>0.70710678118654802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0</c:v>
                </c:pt>
                <c:pt idx="10">
                  <c:v>0.25881904510252091</c:v>
                </c:pt>
                <c:pt idx="11">
                  <c:v>0.50000000000000022</c:v>
                </c:pt>
                <c:pt idx="12">
                  <c:v>0.70710678118654791</c:v>
                </c:pt>
                <c:pt idx="13">
                  <c:v>0.86602540378443915</c:v>
                </c:pt>
                <c:pt idx="14">
                  <c:v>0.96592582628906887</c:v>
                </c:pt>
                <c:pt idx="15">
                  <c:v>1.0000000000000007</c:v>
                </c:pt>
                <c:pt idx="16">
                  <c:v>0.96592582628906898</c:v>
                </c:pt>
                <c:pt idx="17">
                  <c:v>0.86602540378443926</c:v>
                </c:pt>
                <c:pt idx="18">
                  <c:v>0.70710678118654802</c:v>
                </c:pt>
                <c:pt idx="19">
                  <c:v>0.50000000000000067</c:v>
                </c:pt>
                <c:pt idx="20">
                  <c:v>0.25881904510252118</c:v>
                </c:pt>
                <c:pt idx="21">
                  <c:v>1.2251484549086207E-16</c:v>
                </c:pt>
                <c:pt idx="22">
                  <c:v>-0.25881904510252052</c:v>
                </c:pt>
                <c:pt idx="23">
                  <c:v>-0.5</c:v>
                </c:pt>
                <c:pt idx="24">
                  <c:v>-0.70710678118654757</c:v>
                </c:pt>
                <c:pt idx="25">
                  <c:v>-0.86602540378443893</c:v>
                </c:pt>
                <c:pt idx="26">
                  <c:v>-0.96592582628906876</c:v>
                </c:pt>
                <c:pt idx="27">
                  <c:v>-1.0000000000000007</c:v>
                </c:pt>
                <c:pt idx="28">
                  <c:v>-0.96592582628906909</c:v>
                </c:pt>
                <c:pt idx="29">
                  <c:v>-0.8660254037844396</c:v>
                </c:pt>
                <c:pt idx="30">
                  <c:v>-0.70710678118654813</c:v>
                </c:pt>
                <c:pt idx="31">
                  <c:v>-0.50000000000000078</c:v>
                </c:pt>
                <c:pt idx="32">
                  <c:v>-0.25881904510252174</c:v>
                </c:pt>
                <c:pt idx="33">
                  <c:v>-2.4502969098172415E-16</c:v>
                </c:pt>
              </c:numCache>
            </c:numRef>
          </c:xVal>
          <c:yVal>
            <c:numRef>
              <c:f>Chart!$D$24:$D$57</c:f>
              <c:numCache>
                <c:formatCode>General</c:formatCode>
                <c:ptCount val="34"/>
                <c:pt idx="3">
                  <c:v>0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1.0000000000000007</c:v>
                </c:pt>
                <c:pt idx="10">
                  <c:v>0.96592582628906898</c:v>
                </c:pt>
                <c:pt idx="11">
                  <c:v>0.86602540378443926</c:v>
                </c:pt>
                <c:pt idx="12">
                  <c:v>0.70710678118654802</c:v>
                </c:pt>
                <c:pt idx="13">
                  <c:v>0.50000000000000044</c:v>
                </c:pt>
                <c:pt idx="14">
                  <c:v>0.25881904510252113</c:v>
                </c:pt>
                <c:pt idx="15">
                  <c:v>6.1257422745431037E-17</c:v>
                </c:pt>
                <c:pt idx="16">
                  <c:v>-0.25881904510252079</c:v>
                </c:pt>
                <c:pt idx="17">
                  <c:v>-0.50000000000000011</c:v>
                </c:pt>
                <c:pt idx="18">
                  <c:v>-0.70710678118654791</c:v>
                </c:pt>
                <c:pt idx="19">
                  <c:v>-0.86602540378443904</c:v>
                </c:pt>
                <c:pt idx="20">
                  <c:v>-0.96592582628906887</c:v>
                </c:pt>
                <c:pt idx="21">
                  <c:v>-1.0000000000000007</c:v>
                </c:pt>
                <c:pt idx="22">
                  <c:v>-0.96592582628906909</c:v>
                </c:pt>
                <c:pt idx="23">
                  <c:v>-0.86602540378443937</c:v>
                </c:pt>
                <c:pt idx="24">
                  <c:v>-0.70710678118654835</c:v>
                </c:pt>
                <c:pt idx="25">
                  <c:v>-0.50000000000000078</c:v>
                </c:pt>
                <c:pt idx="26">
                  <c:v>-0.25881904510252168</c:v>
                </c:pt>
                <c:pt idx="27">
                  <c:v>-1.8377226823629312E-16</c:v>
                </c:pt>
                <c:pt idx="28">
                  <c:v>0.25881904510252046</c:v>
                </c:pt>
                <c:pt idx="29">
                  <c:v>0.49999999999999967</c:v>
                </c:pt>
                <c:pt idx="30">
                  <c:v>0.70710678118654779</c:v>
                </c:pt>
                <c:pt idx="31">
                  <c:v>0.86602540378443893</c:v>
                </c:pt>
                <c:pt idx="32">
                  <c:v>0.96592582628906876</c:v>
                </c:pt>
                <c:pt idx="33">
                  <c:v>1.0000000000000007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C7-B2C5-4CE5-AC5B-C259D89DAF15}"/>
            </c:ext>
          </c:extLst>
        </c:ser>
        <c:ser>
          <c:idx val="5"/>
          <c:order val="1"/>
          <c:spPr>
            <a:ln w="63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CC-B2C5-4CE5-AC5B-C259D89DAF15}"/>
              </c:ext>
            </c:extLst>
          </c:dPt>
          <c:dPt>
            <c:idx val="4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CD-B2C5-4CE5-AC5B-C259D89DAF15}"/>
              </c:ext>
            </c:extLst>
          </c:dPt>
          <c:dPt>
            <c:idx val="7"/>
            <c:bubble3D val="0"/>
            <c:spPr>
              <a:ln w="15875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CE-B2C5-4CE5-AC5B-C259D89DAF15}"/>
              </c:ext>
            </c:extLst>
          </c:dPt>
          <c:xVal>
            <c:numRef>
              <c:f>Chart!$C$24:$C$57</c:f>
              <c:numCache>
                <c:formatCode>General</c:formatCode>
                <c:ptCount val="34"/>
                <c:pt idx="3">
                  <c:v>0.70710678118654802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0</c:v>
                </c:pt>
                <c:pt idx="10">
                  <c:v>0.25881904510252091</c:v>
                </c:pt>
                <c:pt idx="11">
                  <c:v>0.50000000000000022</c:v>
                </c:pt>
                <c:pt idx="12">
                  <c:v>0.70710678118654791</c:v>
                </c:pt>
                <c:pt idx="13">
                  <c:v>0.86602540378443915</c:v>
                </c:pt>
                <c:pt idx="14">
                  <c:v>0.96592582628906887</c:v>
                </c:pt>
                <c:pt idx="15">
                  <c:v>1.0000000000000007</c:v>
                </c:pt>
                <c:pt idx="16">
                  <c:v>0.96592582628906898</c:v>
                </c:pt>
                <c:pt idx="17">
                  <c:v>0.86602540378443926</c:v>
                </c:pt>
                <c:pt idx="18">
                  <c:v>0.70710678118654802</c:v>
                </c:pt>
                <c:pt idx="19">
                  <c:v>0.50000000000000067</c:v>
                </c:pt>
                <c:pt idx="20">
                  <c:v>0.25881904510252118</c:v>
                </c:pt>
                <c:pt idx="21">
                  <c:v>1.2251484549086207E-16</c:v>
                </c:pt>
                <c:pt idx="22">
                  <c:v>-0.25881904510252052</c:v>
                </c:pt>
                <c:pt idx="23">
                  <c:v>-0.5</c:v>
                </c:pt>
                <c:pt idx="24">
                  <c:v>-0.70710678118654757</c:v>
                </c:pt>
                <c:pt idx="25">
                  <c:v>-0.86602540378443893</c:v>
                </c:pt>
                <c:pt idx="26">
                  <c:v>-0.96592582628906876</c:v>
                </c:pt>
                <c:pt idx="27">
                  <c:v>-1.0000000000000007</c:v>
                </c:pt>
                <c:pt idx="28">
                  <c:v>-0.96592582628906909</c:v>
                </c:pt>
                <c:pt idx="29">
                  <c:v>-0.8660254037844396</c:v>
                </c:pt>
                <c:pt idx="30">
                  <c:v>-0.70710678118654813</c:v>
                </c:pt>
                <c:pt idx="31">
                  <c:v>-0.50000000000000078</c:v>
                </c:pt>
                <c:pt idx="32">
                  <c:v>-0.25881904510252174</c:v>
                </c:pt>
                <c:pt idx="33">
                  <c:v>-2.4502969098172415E-16</c:v>
                </c:pt>
              </c:numCache>
            </c:numRef>
          </c:xVal>
          <c:yVal>
            <c:numRef>
              <c:f>Chart!$D$24:$D$57</c:f>
              <c:numCache>
                <c:formatCode>General</c:formatCode>
                <c:ptCount val="34"/>
                <c:pt idx="3">
                  <c:v>0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1.0000000000000007</c:v>
                </c:pt>
                <c:pt idx="10">
                  <c:v>0.96592582628906898</c:v>
                </c:pt>
                <c:pt idx="11">
                  <c:v>0.86602540378443926</c:v>
                </c:pt>
                <c:pt idx="12">
                  <c:v>0.70710678118654802</c:v>
                </c:pt>
                <c:pt idx="13">
                  <c:v>0.50000000000000044</c:v>
                </c:pt>
                <c:pt idx="14">
                  <c:v>0.25881904510252113</c:v>
                </c:pt>
                <c:pt idx="15">
                  <c:v>6.1257422745431037E-17</c:v>
                </c:pt>
                <c:pt idx="16">
                  <c:v>-0.25881904510252079</c:v>
                </c:pt>
                <c:pt idx="17">
                  <c:v>-0.50000000000000011</c:v>
                </c:pt>
                <c:pt idx="18">
                  <c:v>-0.70710678118654791</c:v>
                </c:pt>
                <c:pt idx="19">
                  <c:v>-0.86602540378443904</c:v>
                </c:pt>
                <c:pt idx="20">
                  <c:v>-0.96592582628906887</c:v>
                </c:pt>
                <c:pt idx="21">
                  <c:v>-1.0000000000000007</c:v>
                </c:pt>
                <c:pt idx="22">
                  <c:v>-0.96592582628906909</c:v>
                </c:pt>
                <c:pt idx="23">
                  <c:v>-0.86602540378443937</c:v>
                </c:pt>
                <c:pt idx="24">
                  <c:v>-0.70710678118654835</c:v>
                </c:pt>
                <c:pt idx="25">
                  <c:v>-0.50000000000000078</c:v>
                </c:pt>
                <c:pt idx="26">
                  <c:v>-0.25881904510252168</c:v>
                </c:pt>
                <c:pt idx="27">
                  <c:v>-1.8377226823629312E-16</c:v>
                </c:pt>
                <c:pt idx="28">
                  <c:v>0.25881904510252046</c:v>
                </c:pt>
                <c:pt idx="29">
                  <c:v>0.49999999999999967</c:v>
                </c:pt>
                <c:pt idx="30">
                  <c:v>0.70710678118654779</c:v>
                </c:pt>
                <c:pt idx="31">
                  <c:v>0.86602540378443893</c:v>
                </c:pt>
                <c:pt idx="32">
                  <c:v>0.96592582628906876</c:v>
                </c:pt>
                <c:pt idx="33">
                  <c:v>1.0000000000000007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CB-B2C5-4CE5-AC5B-C259D89DAF15}"/>
            </c:ext>
          </c:extLst>
        </c:ser>
        <c:ser>
          <c:idx val="6"/>
          <c:order val="2"/>
          <c:spPr>
            <a:ln w="6350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D0-B2C5-4CE5-AC5B-C259D89DAF15}"/>
              </c:ext>
            </c:extLst>
          </c:dPt>
          <c:dPt>
            <c:idx val="4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D1-B2C5-4CE5-AC5B-C259D89DAF15}"/>
              </c:ext>
            </c:extLst>
          </c:dPt>
          <c:dPt>
            <c:idx val="7"/>
            <c:bubble3D val="0"/>
            <c:spPr>
              <a:ln w="15875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D2-B2C5-4CE5-AC5B-C259D89DAF15}"/>
              </c:ext>
            </c:extLst>
          </c:dPt>
          <c:xVal>
            <c:numRef>
              <c:f>Chart!$C$24:$C$57</c:f>
              <c:numCache>
                <c:formatCode>General</c:formatCode>
                <c:ptCount val="34"/>
                <c:pt idx="3">
                  <c:v>0.70710678118654802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0</c:v>
                </c:pt>
                <c:pt idx="10">
                  <c:v>0.25881904510252091</c:v>
                </c:pt>
                <c:pt idx="11">
                  <c:v>0.50000000000000022</c:v>
                </c:pt>
                <c:pt idx="12">
                  <c:v>0.70710678118654791</c:v>
                </c:pt>
                <c:pt idx="13">
                  <c:v>0.86602540378443915</c:v>
                </c:pt>
                <c:pt idx="14">
                  <c:v>0.96592582628906887</c:v>
                </c:pt>
                <c:pt idx="15">
                  <c:v>1.0000000000000007</c:v>
                </c:pt>
                <c:pt idx="16">
                  <c:v>0.96592582628906898</c:v>
                </c:pt>
                <c:pt idx="17">
                  <c:v>0.86602540378443926</c:v>
                </c:pt>
                <c:pt idx="18">
                  <c:v>0.70710678118654802</c:v>
                </c:pt>
                <c:pt idx="19">
                  <c:v>0.50000000000000067</c:v>
                </c:pt>
                <c:pt idx="20">
                  <c:v>0.25881904510252118</c:v>
                </c:pt>
                <c:pt idx="21">
                  <c:v>1.2251484549086207E-16</c:v>
                </c:pt>
                <c:pt idx="22">
                  <c:v>-0.25881904510252052</c:v>
                </c:pt>
                <c:pt idx="23">
                  <c:v>-0.5</c:v>
                </c:pt>
                <c:pt idx="24">
                  <c:v>-0.70710678118654757</c:v>
                </c:pt>
                <c:pt idx="25">
                  <c:v>-0.86602540378443893</c:v>
                </c:pt>
                <c:pt idx="26">
                  <c:v>-0.96592582628906876</c:v>
                </c:pt>
                <c:pt idx="27">
                  <c:v>-1.0000000000000007</c:v>
                </c:pt>
                <c:pt idx="28">
                  <c:v>-0.96592582628906909</c:v>
                </c:pt>
                <c:pt idx="29">
                  <c:v>-0.8660254037844396</c:v>
                </c:pt>
                <c:pt idx="30">
                  <c:v>-0.70710678118654813</c:v>
                </c:pt>
                <c:pt idx="31">
                  <c:v>-0.50000000000000078</c:v>
                </c:pt>
                <c:pt idx="32">
                  <c:v>-0.25881904510252174</c:v>
                </c:pt>
                <c:pt idx="33">
                  <c:v>-2.4502969098172415E-16</c:v>
                </c:pt>
              </c:numCache>
            </c:numRef>
          </c:xVal>
          <c:yVal>
            <c:numRef>
              <c:f>Chart!$D$24:$D$57</c:f>
              <c:numCache>
                <c:formatCode>General</c:formatCode>
                <c:ptCount val="34"/>
                <c:pt idx="3">
                  <c:v>0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1.0000000000000007</c:v>
                </c:pt>
                <c:pt idx="10">
                  <c:v>0.96592582628906898</c:v>
                </c:pt>
                <c:pt idx="11">
                  <c:v>0.86602540378443926</c:v>
                </c:pt>
                <c:pt idx="12">
                  <c:v>0.70710678118654802</c:v>
                </c:pt>
                <c:pt idx="13">
                  <c:v>0.50000000000000044</c:v>
                </c:pt>
                <c:pt idx="14">
                  <c:v>0.25881904510252113</c:v>
                </c:pt>
                <c:pt idx="15">
                  <c:v>6.1257422745431037E-17</c:v>
                </c:pt>
                <c:pt idx="16">
                  <c:v>-0.25881904510252079</c:v>
                </c:pt>
                <c:pt idx="17">
                  <c:v>-0.50000000000000011</c:v>
                </c:pt>
                <c:pt idx="18">
                  <c:v>-0.70710678118654791</c:v>
                </c:pt>
                <c:pt idx="19">
                  <c:v>-0.86602540378443904</c:v>
                </c:pt>
                <c:pt idx="20">
                  <c:v>-0.96592582628906887</c:v>
                </c:pt>
                <c:pt idx="21">
                  <c:v>-1.0000000000000007</c:v>
                </c:pt>
                <c:pt idx="22">
                  <c:v>-0.96592582628906909</c:v>
                </c:pt>
                <c:pt idx="23">
                  <c:v>-0.86602540378443937</c:v>
                </c:pt>
                <c:pt idx="24">
                  <c:v>-0.70710678118654835</c:v>
                </c:pt>
                <c:pt idx="25">
                  <c:v>-0.50000000000000078</c:v>
                </c:pt>
                <c:pt idx="26">
                  <c:v>-0.25881904510252168</c:v>
                </c:pt>
                <c:pt idx="27">
                  <c:v>-1.8377226823629312E-16</c:v>
                </c:pt>
                <c:pt idx="28">
                  <c:v>0.25881904510252046</c:v>
                </c:pt>
                <c:pt idx="29">
                  <c:v>0.49999999999999967</c:v>
                </c:pt>
                <c:pt idx="30">
                  <c:v>0.70710678118654779</c:v>
                </c:pt>
                <c:pt idx="31">
                  <c:v>0.86602540378443893</c:v>
                </c:pt>
                <c:pt idx="32">
                  <c:v>0.96592582628906876</c:v>
                </c:pt>
                <c:pt idx="33">
                  <c:v>1.0000000000000007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CF-B2C5-4CE5-AC5B-C259D89DAF15}"/>
            </c:ext>
          </c:extLst>
        </c:ser>
        <c:ser>
          <c:idx val="7"/>
          <c:order val="3"/>
          <c:spPr>
            <a:ln w="63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D4-B2C5-4CE5-AC5B-C259D89DAF15}"/>
              </c:ext>
            </c:extLst>
          </c:dPt>
          <c:dPt>
            <c:idx val="4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D5-B2C5-4CE5-AC5B-C259D89DAF15}"/>
              </c:ext>
            </c:extLst>
          </c:dPt>
          <c:dPt>
            <c:idx val="7"/>
            <c:bubble3D val="0"/>
            <c:spPr>
              <a:ln w="15875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D6-B2C5-4CE5-AC5B-C259D89DAF15}"/>
              </c:ext>
            </c:extLst>
          </c:dPt>
          <c:xVal>
            <c:numRef>
              <c:f>Chart!$C$24:$C$57</c:f>
              <c:numCache>
                <c:formatCode>General</c:formatCode>
                <c:ptCount val="34"/>
                <c:pt idx="3">
                  <c:v>0.70710678118654802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0</c:v>
                </c:pt>
                <c:pt idx="10">
                  <c:v>0.25881904510252091</c:v>
                </c:pt>
                <c:pt idx="11">
                  <c:v>0.50000000000000022</c:v>
                </c:pt>
                <c:pt idx="12">
                  <c:v>0.70710678118654791</c:v>
                </c:pt>
                <c:pt idx="13">
                  <c:v>0.86602540378443915</c:v>
                </c:pt>
                <c:pt idx="14">
                  <c:v>0.96592582628906887</c:v>
                </c:pt>
                <c:pt idx="15">
                  <c:v>1.0000000000000007</c:v>
                </c:pt>
                <c:pt idx="16">
                  <c:v>0.96592582628906898</c:v>
                </c:pt>
                <c:pt idx="17">
                  <c:v>0.86602540378443926</c:v>
                </c:pt>
                <c:pt idx="18">
                  <c:v>0.70710678118654802</c:v>
                </c:pt>
                <c:pt idx="19">
                  <c:v>0.50000000000000067</c:v>
                </c:pt>
                <c:pt idx="20">
                  <c:v>0.25881904510252118</c:v>
                </c:pt>
                <c:pt idx="21">
                  <c:v>1.2251484549086207E-16</c:v>
                </c:pt>
                <c:pt idx="22">
                  <c:v>-0.25881904510252052</c:v>
                </c:pt>
                <c:pt idx="23">
                  <c:v>-0.5</c:v>
                </c:pt>
                <c:pt idx="24">
                  <c:v>-0.70710678118654757</c:v>
                </c:pt>
                <c:pt idx="25">
                  <c:v>-0.86602540378443893</c:v>
                </c:pt>
                <c:pt idx="26">
                  <c:v>-0.96592582628906876</c:v>
                </c:pt>
                <c:pt idx="27">
                  <c:v>-1.0000000000000007</c:v>
                </c:pt>
                <c:pt idx="28">
                  <c:v>-0.96592582628906909</c:v>
                </c:pt>
                <c:pt idx="29">
                  <c:v>-0.8660254037844396</c:v>
                </c:pt>
                <c:pt idx="30">
                  <c:v>-0.70710678118654813</c:v>
                </c:pt>
                <c:pt idx="31">
                  <c:v>-0.50000000000000078</c:v>
                </c:pt>
                <c:pt idx="32">
                  <c:v>-0.25881904510252174</c:v>
                </c:pt>
                <c:pt idx="33">
                  <c:v>-2.4502969098172415E-16</c:v>
                </c:pt>
              </c:numCache>
            </c:numRef>
          </c:xVal>
          <c:yVal>
            <c:numRef>
              <c:f>Chart!$D$24:$D$57</c:f>
              <c:numCache>
                <c:formatCode>General</c:formatCode>
                <c:ptCount val="34"/>
                <c:pt idx="3">
                  <c:v>0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1.0000000000000007</c:v>
                </c:pt>
                <c:pt idx="10">
                  <c:v>0.96592582628906898</c:v>
                </c:pt>
                <c:pt idx="11">
                  <c:v>0.86602540378443926</c:v>
                </c:pt>
                <c:pt idx="12">
                  <c:v>0.70710678118654802</c:v>
                </c:pt>
                <c:pt idx="13">
                  <c:v>0.50000000000000044</c:v>
                </c:pt>
                <c:pt idx="14">
                  <c:v>0.25881904510252113</c:v>
                </c:pt>
                <c:pt idx="15">
                  <c:v>6.1257422745431037E-17</c:v>
                </c:pt>
                <c:pt idx="16">
                  <c:v>-0.25881904510252079</c:v>
                </c:pt>
                <c:pt idx="17">
                  <c:v>-0.50000000000000011</c:v>
                </c:pt>
                <c:pt idx="18">
                  <c:v>-0.70710678118654791</c:v>
                </c:pt>
                <c:pt idx="19">
                  <c:v>-0.86602540378443904</c:v>
                </c:pt>
                <c:pt idx="20">
                  <c:v>-0.96592582628906887</c:v>
                </c:pt>
                <c:pt idx="21">
                  <c:v>-1.0000000000000007</c:v>
                </c:pt>
                <c:pt idx="22">
                  <c:v>-0.96592582628906909</c:v>
                </c:pt>
                <c:pt idx="23">
                  <c:v>-0.86602540378443937</c:v>
                </c:pt>
                <c:pt idx="24">
                  <c:v>-0.70710678118654835</c:v>
                </c:pt>
                <c:pt idx="25">
                  <c:v>-0.50000000000000078</c:v>
                </c:pt>
                <c:pt idx="26">
                  <c:v>-0.25881904510252168</c:v>
                </c:pt>
                <c:pt idx="27">
                  <c:v>-1.8377226823629312E-16</c:v>
                </c:pt>
                <c:pt idx="28">
                  <c:v>0.25881904510252046</c:v>
                </c:pt>
                <c:pt idx="29">
                  <c:v>0.49999999999999967</c:v>
                </c:pt>
                <c:pt idx="30">
                  <c:v>0.70710678118654779</c:v>
                </c:pt>
                <c:pt idx="31">
                  <c:v>0.86602540378443893</c:v>
                </c:pt>
                <c:pt idx="32">
                  <c:v>0.96592582628906876</c:v>
                </c:pt>
                <c:pt idx="33">
                  <c:v>1.0000000000000007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D3-B2C5-4CE5-AC5B-C259D89DAF15}"/>
            </c:ext>
          </c:extLst>
        </c:ser>
        <c:ser>
          <c:idx val="2"/>
          <c:order val="4"/>
          <c:spPr>
            <a:ln w="6350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A-B2C5-4CE5-AC5B-C259D89DAF15}"/>
              </c:ext>
            </c:extLst>
          </c:dPt>
          <c:dPt>
            <c:idx val="4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C-B2C5-4CE5-AC5B-C259D89DAF15}"/>
              </c:ext>
            </c:extLst>
          </c:dPt>
          <c:dPt>
            <c:idx val="7"/>
            <c:bubble3D val="0"/>
            <c:spPr>
              <a:ln w="15875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8E-B2C5-4CE5-AC5B-C259D89DAF15}"/>
              </c:ext>
            </c:extLst>
          </c:dPt>
          <c:xVal>
            <c:numRef>
              <c:f>Chart!$C$24:$C$57</c:f>
              <c:numCache>
                <c:formatCode>General</c:formatCode>
                <c:ptCount val="34"/>
                <c:pt idx="3">
                  <c:v>0.70710678118654802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0</c:v>
                </c:pt>
                <c:pt idx="10">
                  <c:v>0.25881904510252091</c:v>
                </c:pt>
                <c:pt idx="11">
                  <c:v>0.50000000000000022</c:v>
                </c:pt>
                <c:pt idx="12">
                  <c:v>0.70710678118654791</c:v>
                </c:pt>
                <c:pt idx="13">
                  <c:v>0.86602540378443915</c:v>
                </c:pt>
                <c:pt idx="14">
                  <c:v>0.96592582628906887</c:v>
                </c:pt>
                <c:pt idx="15">
                  <c:v>1.0000000000000007</c:v>
                </c:pt>
                <c:pt idx="16">
                  <c:v>0.96592582628906898</c:v>
                </c:pt>
                <c:pt idx="17">
                  <c:v>0.86602540378443926</c:v>
                </c:pt>
                <c:pt idx="18">
                  <c:v>0.70710678118654802</c:v>
                </c:pt>
                <c:pt idx="19">
                  <c:v>0.50000000000000067</c:v>
                </c:pt>
                <c:pt idx="20">
                  <c:v>0.25881904510252118</c:v>
                </c:pt>
                <c:pt idx="21">
                  <c:v>1.2251484549086207E-16</c:v>
                </c:pt>
                <c:pt idx="22">
                  <c:v>-0.25881904510252052</c:v>
                </c:pt>
                <c:pt idx="23">
                  <c:v>-0.5</c:v>
                </c:pt>
                <c:pt idx="24">
                  <c:v>-0.70710678118654757</c:v>
                </c:pt>
                <c:pt idx="25">
                  <c:v>-0.86602540378443893</c:v>
                </c:pt>
                <c:pt idx="26">
                  <c:v>-0.96592582628906876</c:v>
                </c:pt>
                <c:pt idx="27">
                  <c:v>-1.0000000000000007</c:v>
                </c:pt>
                <c:pt idx="28">
                  <c:v>-0.96592582628906909</c:v>
                </c:pt>
                <c:pt idx="29">
                  <c:v>-0.8660254037844396</c:v>
                </c:pt>
                <c:pt idx="30">
                  <c:v>-0.70710678118654813</c:v>
                </c:pt>
                <c:pt idx="31">
                  <c:v>-0.50000000000000078</c:v>
                </c:pt>
                <c:pt idx="32">
                  <c:v>-0.25881904510252174</c:v>
                </c:pt>
                <c:pt idx="33">
                  <c:v>-2.4502969098172415E-16</c:v>
                </c:pt>
              </c:numCache>
            </c:numRef>
          </c:xVal>
          <c:yVal>
            <c:numRef>
              <c:f>Chart!$D$24:$D$57</c:f>
              <c:numCache>
                <c:formatCode>General</c:formatCode>
                <c:ptCount val="34"/>
                <c:pt idx="3">
                  <c:v>0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1.0000000000000007</c:v>
                </c:pt>
                <c:pt idx="10">
                  <c:v>0.96592582628906898</c:v>
                </c:pt>
                <c:pt idx="11">
                  <c:v>0.86602540378443926</c:v>
                </c:pt>
                <c:pt idx="12">
                  <c:v>0.70710678118654802</c:v>
                </c:pt>
                <c:pt idx="13">
                  <c:v>0.50000000000000044</c:v>
                </c:pt>
                <c:pt idx="14">
                  <c:v>0.25881904510252113</c:v>
                </c:pt>
                <c:pt idx="15">
                  <c:v>6.1257422745431037E-17</c:v>
                </c:pt>
                <c:pt idx="16">
                  <c:v>-0.25881904510252079</c:v>
                </c:pt>
                <c:pt idx="17">
                  <c:v>-0.50000000000000011</c:v>
                </c:pt>
                <c:pt idx="18">
                  <c:v>-0.70710678118654791</c:v>
                </c:pt>
                <c:pt idx="19">
                  <c:v>-0.86602540378443904</c:v>
                </c:pt>
                <c:pt idx="20">
                  <c:v>-0.96592582628906887</c:v>
                </c:pt>
                <c:pt idx="21">
                  <c:v>-1.0000000000000007</c:v>
                </c:pt>
                <c:pt idx="22">
                  <c:v>-0.96592582628906909</c:v>
                </c:pt>
                <c:pt idx="23">
                  <c:v>-0.86602540378443937</c:v>
                </c:pt>
                <c:pt idx="24">
                  <c:v>-0.70710678118654835</c:v>
                </c:pt>
                <c:pt idx="25">
                  <c:v>-0.50000000000000078</c:v>
                </c:pt>
                <c:pt idx="26">
                  <c:v>-0.25881904510252168</c:v>
                </c:pt>
                <c:pt idx="27">
                  <c:v>-1.8377226823629312E-16</c:v>
                </c:pt>
                <c:pt idx="28">
                  <c:v>0.25881904510252046</c:v>
                </c:pt>
                <c:pt idx="29">
                  <c:v>0.49999999999999967</c:v>
                </c:pt>
                <c:pt idx="30">
                  <c:v>0.70710678118654779</c:v>
                </c:pt>
                <c:pt idx="31">
                  <c:v>0.86602540378443893</c:v>
                </c:pt>
                <c:pt idx="32">
                  <c:v>0.96592582628906876</c:v>
                </c:pt>
                <c:pt idx="33">
                  <c:v>1.0000000000000007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8F-B2C5-4CE5-AC5B-C259D89DAF15}"/>
            </c:ext>
          </c:extLst>
        </c:ser>
        <c:ser>
          <c:idx val="3"/>
          <c:order val="5"/>
          <c:spPr>
            <a:ln w="63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92-B2C5-4CE5-AC5B-C259D89DAF15}"/>
              </c:ext>
            </c:extLst>
          </c:dPt>
          <c:dPt>
            <c:idx val="4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94-B2C5-4CE5-AC5B-C259D89DAF15}"/>
              </c:ext>
            </c:extLst>
          </c:dPt>
          <c:dPt>
            <c:idx val="7"/>
            <c:bubble3D val="0"/>
            <c:spPr>
              <a:ln w="15875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96-B2C5-4CE5-AC5B-C259D89DAF15}"/>
              </c:ext>
            </c:extLst>
          </c:dPt>
          <c:xVal>
            <c:numRef>
              <c:f>Chart!$C$24:$C$57</c:f>
              <c:numCache>
                <c:formatCode>General</c:formatCode>
                <c:ptCount val="34"/>
                <c:pt idx="3">
                  <c:v>0.70710678118654802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0</c:v>
                </c:pt>
                <c:pt idx="10">
                  <c:v>0.25881904510252091</c:v>
                </c:pt>
                <c:pt idx="11">
                  <c:v>0.50000000000000022</c:v>
                </c:pt>
                <c:pt idx="12">
                  <c:v>0.70710678118654791</c:v>
                </c:pt>
                <c:pt idx="13">
                  <c:v>0.86602540378443915</c:v>
                </c:pt>
                <c:pt idx="14">
                  <c:v>0.96592582628906887</c:v>
                </c:pt>
                <c:pt idx="15">
                  <c:v>1.0000000000000007</c:v>
                </c:pt>
                <c:pt idx="16">
                  <c:v>0.96592582628906898</c:v>
                </c:pt>
                <c:pt idx="17">
                  <c:v>0.86602540378443926</c:v>
                </c:pt>
                <c:pt idx="18">
                  <c:v>0.70710678118654802</c:v>
                </c:pt>
                <c:pt idx="19">
                  <c:v>0.50000000000000067</c:v>
                </c:pt>
                <c:pt idx="20">
                  <c:v>0.25881904510252118</c:v>
                </c:pt>
                <c:pt idx="21">
                  <c:v>1.2251484549086207E-16</c:v>
                </c:pt>
                <c:pt idx="22">
                  <c:v>-0.25881904510252052</c:v>
                </c:pt>
                <c:pt idx="23">
                  <c:v>-0.5</c:v>
                </c:pt>
                <c:pt idx="24">
                  <c:v>-0.70710678118654757</c:v>
                </c:pt>
                <c:pt idx="25">
                  <c:v>-0.86602540378443893</c:v>
                </c:pt>
                <c:pt idx="26">
                  <c:v>-0.96592582628906876</c:v>
                </c:pt>
                <c:pt idx="27">
                  <c:v>-1.0000000000000007</c:v>
                </c:pt>
                <c:pt idx="28">
                  <c:v>-0.96592582628906909</c:v>
                </c:pt>
                <c:pt idx="29">
                  <c:v>-0.8660254037844396</c:v>
                </c:pt>
                <c:pt idx="30">
                  <c:v>-0.70710678118654813</c:v>
                </c:pt>
                <c:pt idx="31">
                  <c:v>-0.50000000000000078</c:v>
                </c:pt>
                <c:pt idx="32">
                  <c:v>-0.25881904510252174</c:v>
                </c:pt>
                <c:pt idx="33">
                  <c:v>-2.4502969098172415E-16</c:v>
                </c:pt>
              </c:numCache>
            </c:numRef>
          </c:xVal>
          <c:yVal>
            <c:numRef>
              <c:f>Chart!$D$24:$D$57</c:f>
              <c:numCache>
                <c:formatCode>General</c:formatCode>
                <c:ptCount val="34"/>
                <c:pt idx="3">
                  <c:v>0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1.0000000000000007</c:v>
                </c:pt>
                <c:pt idx="10">
                  <c:v>0.96592582628906898</c:v>
                </c:pt>
                <c:pt idx="11">
                  <c:v>0.86602540378443926</c:v>
                </c:pt>
                <c:pt idx="12">
                  <c:v>0.70710678118654802</c:v>
                </c:pt>
                <c:pt idx="13">
                  <c:v>0.50000000000000044</c:v>
                </c:pt>
                <c:pt idx="14">
                  <c:v>0.25881904510252113</c:v>
                </c:pt>
                <c:pt idx="15">
                  <c:v>6.1257422745431037E-17</c:v>
                </c:pt>
                <c:pt idx="16">
                  <c:v>-0.25881904510252079</c:v>
                </c:pt>
                <c:pt idx="17">
                  <c:v>-0.50000000000000011</c:v>
                </c:pt>
                <c:pt idx="18">
                  <c:v>-0.70710678118654791</c:v>
                </c:pt>
                <c:pt idx="19">
                  <c:v>-0.86602540378443904</c:v>
                </c:pt>
                <c:pt idx="20">
                  <c:v>-0.96592582628906887</c:v>
                </c:pt>
                <c:pt idx="21">
                  <c:v>-1.0000000000000007</c:v>
                </c:pt>
                <c:pt idx="22">
                  <c:v>-0.96592582628906909</c:v>
                </c:pt>
                <c:pt idx="23">
                  <c:v>-0.86602540378443937</c:v>
                </c:pt>
                <c:pt idx="24">
                  <c:v>-0.70710678118654835</c:v>
                </c:pt>
                <c:pt idx="25">
                  <c:v>-0.50000000000000078</c:v>
                </c:pt>
                <c:pt idx="26">
                  <c:v>-0.25881904510252168</c:v>
                </c:pt>
                <c:pt idx="27">
                  <c:v>-1.8377226823629312E-16</c:v>
                </c:pt>
                <c:pt idx="28">
                  <c:v>0.25881904510252046</c:v>
                </c:pt>
                <c:pt idx="29">
                  <c:v>0.49999999999999967</c:v>
                </c:pt>
                <c:pt idx="30">
                  <c:v>0.70710678118654779</c:v>
                </c:pt>
                <c:pt idx="31">
                  <c:v>0.86602540378443893</c:v>
                </c:pt>
                <c:pt idx="32">
                  <c:v>0.96592582628906876</c:v>
                </c:pt>
                <c:pt idx="33">
                  <c:v>1.0000000000000007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97-B2C5-4CE5-AC5B-C259D89DAF15}"/>
            </c:ext>
          </c:extLst>
        </c:ser>
        <c:ser>
          <c:idx val="1"/>
          <c:order val="6"/>
          <c:spPr>
            <a:ln w="6350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9A-B2C5-4CE5-AC5B-C259D89DAF15}"/>
              </c:ext>
            </c:extLst>
          </c:dPt>
          <c:dPt>
            <c:idx val="4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9C-B2C5-4CE5-AC5B-C259D89DAF15}"/>
              </c:ext>
            </c:extLst>
          </c:dPt>
          <c:dPt>
            <c:idx val="7"/>
            <c:bubble3D val="0"/>
            <c:spPr>
              <a:ln w="15875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9E-B2C5-4CE5-AC5B-C259D89DAF15}"/>
              </c:ext>
            </c:extLst>
          </c:dPt>
          <c:xVal>
            <c:numRef>
              <c:f>Chart!$C$24:$C$57</c:f>
              <c:numCache>
                <c:formatCode>General</c:formatCode>
                <c:ptCount val="34"/>
                <c:pt idx="3">
                  <c:v>0.70710678118654802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0</c:v>
                </c:pt>
                <c:pt idx="10">
                  <c:v>0.25881904510252091</c:v>
                </c:pt>
                <c:pt idx="11">
                  <c:v>0.50000000000000022</c:v>
                </c:pt>
                <c:pt idx="12">
                  <c:v>0.70710678118654791</c:v>
                </c:pt>
                <c:pt idx="13">
                  <c:v>0.86602540378443915</c:v>
                </c:pt>
                <c:pt idx="14">
                  <c:v>0.96592582628906887</c:v>
                </c:pt>
                <c:pt idx="15">
                  <c:v>1.0000000000000007</c:v>
                </c:pt>
                <c:pt idx="16">
                  <c:v>0.96592582628906898</c:v>
                </c:pt>
                <c:pt idx="17">
                  <c:v>0.86602540378443926</c:v>
                </c:pt>
                <c:pt idx="18">
                  <c:v>0.70710678118654802</c:v>
                </c:pt>
                <c:pt idx="19">
                  <c:v>0.50000000000000067</c:v>
                </c:pt>
                <c:pt idx="20">
                  <c:v>0.25881904510252118</c:v>
                </c:pt>
                <c:pt idx="21">
                  <c:v>1.2251484549086207E-16</c:v>
                </c:pt>
                <c:pt idx="22">
                  <c:v>-0.25881904510252052</c:v>
                </c:pt>
                <c:pt idx="23">
                  <c:v>-0.5</c:v>
                </c:pt>
                <c:pt idx="24">
                  <c:v>-0.70710678118654757</c:v>
                </c:pt>
                <c:pt idx="25">
                  <c:v>-0.86602540378443893</c:v>
                </c:pt>
                <c:pt idx="26">
                  <c:v>-0.96592582628906876</c:v>
                </c:pt>
                <c:pt idx="27">
                  <c:v>-1.0000000000000007</c:v>
                </c:pt>
                <c:pt idx="28">
                  <c:v>-0.96592582628906909</c:v>
                </c:pt>
                <c:pt idx="29">
                  <c:v>-0.8660254037844396</c:v>
                </c:pt>
                <c:pt idx="30">
                  <c:v>-0.70710678118654813</c:v>
                </c:pt>
                <c:pt idx="31">
                  <c:v>-0.50000000000000078</c:v>
                </c:pt>
                <c:pt idx="32">
                  <c:v>-0.25881904510252174</c:v>
                </c:pt>
                <c:pt idx="33">
                  <c:v>-2.4502969098172415E-16</c:v>
                </c:pt>
              </c:numCache>
            </c:numRef>
          </c:xVal>
          <c:yVal>
            <c:numRef>
              <c:f>Chart!$D$24:$D$57</c:f>
              <c:numCache>
                <c:formatCode>General</c:formatCode>
                <c:ptCount val="34"/>
                <c:pt idx="3">
                  <c:v>0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1.0000000000000007</c:v>
                </c:pt>
                <c:pt idx="10">
                  <c:v>0.96592582628906898</c:v>
                </c:pt>
                <c:pt idx="11">
                  <c:v>0.86602540378443926</c:v>
                </c:pt>
                <c:pt idx="12">
                  <c:v>0.70710678118654802</c:v>
                </c:pt>
                <c:pt idx="13">
                  <c:v>0.50000000000000044</c:v>
                </c:pt>
                <c:pt idx="14">
                  <c:v>0.25881904510252113</c:v>
                </c:pt>
                <c:pt idx="15">
                  <c:v>6.1257422745431037E-17</c:v>
                </c:pt>
                <c:pt idx="16">
                  <c:v>-0.25881904510252079</c:v>
                </c:pt>
                <c:pt idx="17">
                  <c:v>-0.50000000000000011</c:v>
                </c:pt>
                <c:pt idx="18">
                  <c:v>-0.70710678118654791</c:v>
                </c:pt>
                <c:pt idx="19">
                  <c:v>-0.86602540378443904</c:v>
                </c:pt>
                <c:pt idx="20">
                  <c:v>-0.96592582628906887</c:v>
                </c:pt>
                <c:pt idx="21">
                  <c:v>-1.0000000000000007</c:v>
                </c:pt>
                <c:pt idx="22">
                  <c:v>-0.96592582628906909</c:v>
                </c:pt>
                <c:pt idx="23">
                  <c:v>-0.86602540378443937</c:v>
                </c:pt>
                <c:pt idx="24">
                  <c:v>-0.70710678118654835</c:v>
                </c:pt>
                <c:pt idx="25">
                  <c:v>-0.50000000000000078</c:v>
                </c:pt>
                <c:pt idx="26">
                  <c:v>-0.25881904510252168</c:v>
                </c:pt>
                <c:pt idx="27">
                  <c:v>-1.8377226823629312E-16</c:v>
                </c:pt>
                <c:pt idx="28">
                  <c:v>0.25881904510252046</c:v>
                </c:pt>
                <c:pt idx="29">
                  <c:v>0.49999999999999967</c:v>
                </c:pt>
                <c:pt idx="30">
                  <c:v>0.70710678118654779</c:v>
                </c:pt>
                <c:pt idx="31">
                  <c:v>0.86602540378443893</c:v>
                </c:pt>
                <c:pt idx="32">
                  <c:v>0.96592582628906876</c:v>
                </c:pt>
                <c:pt idx="33">
                  <c:v>1.0000000000000007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9F-B2C5-4CE5-AC5B-C259D89DAF15}"/>
            </c:ext>
          </c:extLst>
        </c:ser>
        <c:ser>
          <c:idx val="0"/>
          <c:order val="7"/>
          <c:spPr>
            <a:ln w="63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A2-B2C5-4CE5-AC5B-C259D89DAF15}"/>
              </c:ext>
            </c:extLst>
          </c:dPt>
          <c:dPt>
            <c:idx val="4"/>
            <c:bubble3D val="0"/>
            <c:spPr>
              <a:ln w="635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A4-B2C5-4CE5-AC5B-C259D89DAF15}"/>
              </c:ext>
            </c:extLst>
          </c:dPt>
          <c:dPt>
            <c:idx val="7"/>
            <c:bubble3D val="0"/>
            <c:spPr>
              <a:ln w="15875" cap="rnd">
                <a:solidFill>
                  <a:schemeClr val="accent1"/>
                </a:solidFill>
                <a:prstDash val="solid"/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A6-B2C5-4CE5-AC5B-C259D89DAF15}"/>
              </c:ext>
            </c:extLst>
          </c:dPt>
          <c:dLbls>
            <c:dLbl>
              <c:idx val="0"/>
              <c:layout>
                <c:manualLayout>
                  <c:x val="-4.608294930875576E-3"/>
                  <c:y val="0.2183334072615728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l-GR" sz="1100" b="1" i="0" u="none" strike="noStrike" kern="1200" baseline="0">
                        <a:solidFill>
                          <a:schemeClr val="dk1"/>
                        </a:solidFill>
                        <a:effectLst/>
                      </a:rPr>
                      <a:t>θ</a:t>
                    </a:r>
                    <a:r>
                      <a:rPr lang="el-GR" sz="1100" b="0" i="0" u="none" strike="noStrike" baseline="0">
                        <a:effectLst/>
                      </a:rPr>
                      <a:t> </a:t>
                    </a:r>
                    <a:endParaRPr lang="el-G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878660328749229"/>
                      <c:h val="5.8099984750660159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A7-B2C5-4CE5-AC5B-C259D89DAF1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2-B2C5-4CE5-AC5B-C259D89DAF1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8-B2C5-4CE5-AC5B-C259D89DAF1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9-B2C5-4CE5-AC5B-C259D89DAF1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4-B2C5-4CE5-AC5B-C259D89DAF1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A-B2C5-4CE5-AC5B-C259D89DAF1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B-B2C5-4CE5-AC5B-C259D89DAF1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B2C5-4CE5-AC5B-C259D89DAF1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C-B2C5-4CE5-AC5B-C259D89DAF1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D-B2C5-4CE5-AC5B-C259D89DAF1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E-B2C5-4CE5-AC5B-C259D89DAF1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F-B2C5-4CE5-AC5B-C259D89DAF1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0-B2C5-4CE5-AC5B-C259D89DAF1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1-B2C5-4CE5-AC5B-C259D89DAF1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2-B2C5-4CE5-AC5B-C259D89DAF1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3-B2C5-4CE5-AC5B-C259D89DAF1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4-B2C5-4CE5-AC5B-C259D89DAF1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5-B2C5-4CE5-AC5B-C259D89DAF1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6-B2C5-4CE5-AC5B-C259D89DAF1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7-B2C5-4CE5-AC5B-C259D89DAF1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8-B2C5-4CE5-AC5B-C259D89DAF1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9-B2C5-4CE5-AC5B-C259D89DAF1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A-B2C5-4CE5-AC5B-C259D89DAF1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B-B2C5-4CE5-AC5B-C259D89DAF1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C-B2C5-4CE5-AC5B-C259D89DAF1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D-B2C5-4CE5-AC5B-C259D89DAF1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E-B2C5-4CE5-AC5B-C259D89DAF1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F-B2C5-4CE5-AC5B-C259D89DAF1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0-B2C5-4CE5-AC5B-C259D89DAF1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1-B2C5-4CE5-AC5B-C259D89DAF1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2-B2C5-4CE5-AC5B-C259D89DAF1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3-B2C5-4CE5-AC5B-C259D89DAF1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4-B2C5-4CE5-AC5B-C259D89DAF1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5-B2C5-4CE5-AC5B-C259D89DAF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Chart!$C$24:$C$57</c:f>
              <c:numCache>
                <c:formatCode>General</c:formatCode>
                <c:ptCount val="34"/>
                <c:pt idx="3">
                  <c:v>0.70710678118654802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0</c:v>
                </c:pt>
                <c:pt idx="10">
                  <c:v>0.25881904510252091</c:v>
                </c:pt>
                <c:pt idx="11">
                  <c:v>0.50000000000000022</c:v>
                </c:pt>
                <c:pt idx="12">
                  <c:v>0.70710678118654791</c:v>
                </c:pt>
                <c:pt idx="13">
                  <c:v>0.86602540378443915</c:v>
                </c:pt>
                <c:pt idx="14">
                  <c:v>0.96592582628906887</c:v>
                </c:pt>
                <c:pt idx="15">
                  <c:v>1.0000000000000007</c:v>
                </c:pt>
                <c:pt idx="16">
                  <c:v>0.96592582628906898</c:v>
                </c:pt>
                <c:pt idx="17">
                  <c:v>0.86602540378443926</c:v>
                </c:pt>
                <c:pt idx="18">
                  <c:v>0.70710678118654802</c:v>
                </c:pt>
                <c:pt idx="19">
                  <c:v>0.50000000000000067</c:v>
                </c:pt>
                <c:pt idx="20">
                  <c:v>0.25881904510252118</c:v>
                </c:pt>
                <c:pt idx="21">
                  <c:v>1.2251484549086207E-16</c:v>
                </c:pt>
                <c:pt idx="22">
                  <c:v>-0.25881904510252052</c:v>
                </c:pt>
                <c:pt idx="23">
                  <c:v>-0.5</c:v>
                </c:pt>
                <c:pt idx="24">
                  <c:v>-0.70710678118654757</c:v>
                </c:pt>
                <c:pt idx="25">
                  <c:v>-0.86602540378443893</c:v>
                </c:pt>
                <c:pt idx="26">
                  <c:v>-0.96592582628906876</c:v>
                </c:pt>
                <c:pt idx="27">
                  <c:v>-1.0000000000000007</c:v>
                </c:pt>
                <c:pt idx="28">
                  <c:v>-0.96592582628906909</c:v>
                </c:pt>
                <c:pt idx="29">
                  <c:v>-0.8660254037844396</c:v>
                </c:pt>
                <c:pt idx="30">
                  <c:v>-0.70710678118654813</c:v>
                </c:pt>
                <c:pt idx="31">
                  <c:v>-0.50000000000000078</c:v>
                </c:pt>
                <c:pt idx="32">
                  <c:v>-0.25881904510252174</c:v>
                </c:pt>
                <c:pt idx="33">
                  <c:v>-2.4502969098172415E-16</c:v>
                </c:pt>
              </c:numCache>
            </c:numRef>
          </c:xVal>
          <c:yVal>
            <c:numRef>
              <c:f>Chart!$D$24:$D$57</c:f>
              <c:numCache>
                <c:formatCode>General</c:formatCode>
                <c:ptCount val="34"/>
                <c:pt idx="3">
                  <c:v>0</c:v>
                </c:pt>
                <c:pt idx="4">
                  <c:v>0.70710678118654802</c:v>
                </c:pt>
                <c:pt idx="6">
                  <c:v>0</c:v>
                </c:pt>
                <c:pt idx="7">
                  <c:v>0.70710678118654802</c:v>
                </c:pt>
                <c:pt idx="9">
                  <c:v>1.0000000000000007</c:v>
                </c:pt>
                <c:pt idx="10">
                  <c:v>0.96592582628906898</c:v>
                </c:pt>
                <c:pt idx="11">
                  <c:v>0.86602540378443926</c:v>
                </c:pt>
                <c:pt idx="12">
                  <c:v>0.70710678118654802</c:v>
                </c:pt>
                <c:pt idx="13">
                  <c:v>0.50000000000000044</c:v>
                </c:pt>
                <c:pt idx="14">
                  <c:v>0.25881904510252113</c:v>
                </c:pt>
                <c:pt idx="15">
                  <c:v>6.1257422745431037E-17</c:v>
                </c:pt>
                <c:pt idx="16">
                  <c:v>-0.25881904510252079</c:v>
                </c:pt>
                <c:pt idx="17">
                  <c:v>-0.50000000000000011</c:v>
                </c:pt>
                <c:pt idx="18">
                  <c:v>-0.70710678118654791</c:v>
                </c:pt>
                <c:pt idx="19">
                  <c:v>-0.86602540378443904</c:v>
                </c:pt>
                <c:pt idx="20">
                  <c:v>-0.96592582628906887</c:v>
                </c:pt>
                <c:pt idx="21">
                  <c:v>-1.0000000000000007</c:v>
                </c:pt>
                <c:pt idx="22">
                  <c:v>-0.96592582628906909</c:v>
                </c:pt>
                <c:pt idx="23">
                  <c:v>-0.86602540378443937</c:v>
                </c:pt>
                <c:pt idx="24">
                  <c:v>-0.70710678118654835</c:v>
                </c:pt>
                <c:pt idx="25">
                  <c:v>-0.50000000000000078</c:v>
                </c:pt>
                <c:pt idx="26">
                  <c:v>-0.25881904510252168</c:v>
                </c:pt>
                <c:pt idx="27">
                  <c:v>-1.8377226823629312E-16</c:v>
                </c:pt>
                <c:pt idx="28">
                  <c:v>0.25881904510252046</c:v>
                </c:pt>
                <c:pt idx="29">
                  <c:v>0.49999999999999967</c:v>
                </c:pt>
                <c:pt idx="30">
                  <c:v>0.70710678118654779</c:v>
                </c:pt>
                <c:pt idx="31">
                  <c:v>0.86602540378443893</c:v>
                </c:pt>
                <c:pt idx="32">
                  <c:v>0.96592582628906876</c:v>
                </c:pt>
                <c:pt idx="33">
                  <c:v>1.0000000000000007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Chart!$B$33</c15:f>
                <c15:dlblRangeCache>
                  <c:ptCount val="1"/>
                  <c:pt idx="0">
                    <c:v>θ: 45°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C6-B2C5-4CE5-AC5B-C259D89DA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1748127"/>
        <c:axId val="1811747647"/>
      </c:scatterChart>
      <c:valAx>
        <c:axId val="1811748127"/>
        <c:scaling>
          <c:orientation val="minMax"/>
          <c:max val="1.4"/>
          <c:min val="-1.4"/>
        </c:scaling>
        <c:delete val="0"/>
        <c:axPos val="b"/>
        <c:numFmt formatCode="&quot;&quot;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11747647"/>
        <c:crosses val="autoZero"/>
        <c:crossBetween val="midCat"/>
        <c:majorUnit val="1"/>
      </c:valAx>
      <c:valAx>
        <c:axId val="1811747647"/>
        <c:scaling>
          <c:orientation val="minMax"/>
          <c:max val="1.2"/>
          <c:min val="-1.2"/>
        </c:scaling>
        <c:delete val="0"/>
        <c:axPos val="l"/>
        <c:numFmt formatCode="&quot;&quot;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11748127"/>
        <c:crosses val="autoZero"/>
        <c:crossBetween val="midCat"/>
        <c:majorUnit val="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Wave!$D$24</c:f>
              <c:strCache>
                <c:ptCount val="1"/>
                <c:pt idx="0">
                  <c:v>IMEXP(x+yi)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Wave!$C$25:$C$40</c:f>
              <c:numCache>
                <c:formatCode>General</c:formatCode>
                <c:ptCount val="16"/>
                <c:pt idx="0">
                  <c:v>0</c:v>
                </c:pt>
                <c:pt idx="1">
                  <c:v>0.78539816339744828</c:v>
                </c:pt>
                <c:pt idx="2">
                  <c:v>1.5707963267948966</c:v>
                </c:pt>
                <c:pt idx="3">
                  <c:v>2.3561944901923448</c:v>
                </c:pt>
                <c:pt idx="4">
                  <c:v>3.1415926535897931</c:v>
                </c:pt>
                <c:pt idx="5">
                  <c:v>3.9269908169872414</c:v>
                </c:pt>
                <c:pt idx="6">
                  <c:v>4.7123889803846897</c:v>
                </c:pt>
                <c:pt idx="7">
                  <c:v>5.497787143782138</c:v>
                </c:pt>
                <c:pt idx="8">
                  <c:v>6.2831853071795862</c:v>
                </c:pt>
                <c:pt idx="9">
                  <c:v>7.0685834705770345</c:v>
                </c:pt>
                <c:pt idx="10">
                  <c:v>7.8539816339744828</c:v>
                </c:pt>
                <c:pt idx="11">
                  <c:v>8.6393797973719302</c:v>
                </c:pt>
                <c:pt idx="12">
                  <c:v>9.4247779607693793</c:v>
                </c:pt>
                <c:pt idx="13">
                  <c:v>10.210176124166829</c:v>
                </c:pt>
                <c:pt idx="14">
                  <c:v>10.995574287564278</c:v>
                </c:pt>
                <c:pt idx="15">
                  <c:v>11.780972450961727</c:v>
                </c:pt>
              </c:numCache>
            </c:numRef>
          </c:xVal>
          <c:yVal>
            <c:numRef>
              <c:f>Wave!$F$25:$F$40</c:f>
              <c:numCache>
                <c:formatCode>General</c:formatCode>
                <c:ptCount val="16"/>
                <c:pt idx="0">
                  <c:v>0</c:v>
                </c:pt>
                <c:pt idx="1">
                  <c:v>0.70710678118654702</c:v>
                </c:pt>
                <c:pt idx="2">
                  <c:v>1</c:v>
                </c:pt>
                <c:pt idx="3">
                  <c:v>0.70710678118655101</c:v>
                </c:pt>
                <c:pt idx="4">
                  <c:v>3.2311393144412999E-15</c:v>
                </c:pt>
                <c:pt idx="5">
                  <c:v>-0.70710678118654602</c:v>
                </c:pt>
                <c:pt idx="6">
                  <c:v>-1</c:v>
                </c:pt>
                <c:pt idx="7">
                  <c:v>-0.70710678118654602</c:v>
                </c:pt>
                <c:pt idx="8">
                  <c:v>3.3076839878187801E-15</c:v>
                </c:pt>
                <c:pt idx="9">
                  <c:v>0.70710678118654402</c:v>
                </c:pt>
                <c:pt idx="10">
                  <c:v>1</c:v>
                </c:pt>
                <c:pt idx="11">
                  <c:v>0.70710678118654802</c:v>
                </c:pt>
                <c:pt idx="12">
                  <c:v>3.67544536472586E-16</c:v>
                </c:pt>
                <c:pt idx="13">
                  <c:v>-0.70710678118652803</c:v>
                </c:pt>
                <c:pt idx="14">
                  <c:v>-1</c:v>
                </c:pt>
                <c:pt idx="15">
                  <c:v>-0.707106781186565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DA-4444-95BD-8978DEBA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317759"/>
        <c:axId val="2025307679"/>
      </c:scatterChart>
      <c:valAx>
        <c:axId val="2025317759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25307679"/>
        <c:crosses val="autoZero"/>
        <c:crossBetween val="midCat"/>
      </c:valAx>
      <c:valAx>
        <c:axId val="202530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25317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IMEXP(x+yi)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Wave!$F$24</c:f>
              <c:strCache>
                <c:ptCount val="1"/>
                <c:pt idx="0">
                  <c:v>Imaginary</c:v>
                </c:pt>
              </c:strCache>
            </c:strRef>
          </c:tx>
          <c:spPr>
            <a:ln w="19050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Wave!$G$25:$G$40</c:f>
              <c:strCache>
                <c:ptCount val="15"/>
                <c:pt idx="2">
                  <c:v>1/2π</c:v>
                </c:pt>
                <c:pt idx="4">
                  <c:v>π</c:v>
                </c:pt>
                <c:pt idx="6">
                  <c:v>3/2π</c:v>
                </c:pt>
                <c:pt idx="8">
                  <c:v>2π</c:v>
                </c:pt>
                <c:pt idx="10">
                  <c:v>5/2π</c:v>
                </c:pt>
                <c:pt idx="12">
                  <c:v>3π</c:v>
                </c:pt>
                <c:pt idx="14">
                  <c:v>7/2π</c:v>
                </c:pt>
              </c:strCache>
            </c:strRef>
          </c:cat>
          <c:val>
            <c:numRef>
              <c:f>Wave!$F$25:$F$40</c:f>
              <c:numCache>
                <c:formatCode>General</c:formatCode>
                <c:ptCount val="16"/>
                <c:pt idx="0">
                  <c:v>0</c:v>
                </c:pt>
                <c:pt idx="1">
                  <c:v>0.70710678118654702</c:v>
                </c:pt>
                <c:pt idx="2">
                  <c:v>1</c:v>
                </c:pt>
                <c:pt idx="3">
                  <c:v>0.70710678118655101</c:v>
                </c:pt>
                <c:pt idx="4">
                  <c:v>3.2311393144412999E-15</c:v>
                </c:pt>
                <c:pt idx="5">
                  <c:v>-0.70710678118654602</c:v>
                </c:pt>
                <c:pt idx="6">
                  <c:v>-1</c:v>
                </c:pt>
                <c:pt idx="7">
                  <c:v>-0.70710678118654602</c:v>
                </c:pt>
                <c:pt idx="8">
                  <c:v>3.3076839878187801E-15</c:v>
                </c:pt>
                <c:pt idx="9">
                  <c:v>0.70710678118654402</c:v>
                </c:pt>
                <c:pt idx="10">
                  <c:v>1</c:v>
                </c:pt>
                <c:pt idx="11">
                  <c:v>0.70710678118654802</c:v>
                </c:pt>
                <c:pt idx="12">
                  <c:v>3.67544536472586E-16</c:v>
                </c:pt>
                <c:pt idx="13">
                  <c:v>-0.70710678118652803</c:v>
                </c:pt>
                <c:pt idx="14">
                  <c:v>-1</c:v>
                </c:pt>
                <c:pt idx="15">
                  <c:v>-0.707106781186565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06A-48C8-B484-D2D563CF6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541887"/>
        <c:axId val="2046527967"/>
      </c:lineChart>
      <c:lineChart>
        <c:grouping val="stacked"/>
        <c:varyColors val="0"/>
        <c:ser>
          <c:idx val="1"/>
          <c:order val="1"/>
          <c:tx>
            <c:strRef>
              <c:f>Wave!$E$24</c:f>
              <c:strCache>
                <c:ptCount val="1"/>
                <c:pt idx="0">
                  <c:v>Real</c:v>
                </c:pt>
              </c:strCache>
            </c:strRef>
          </c:tx>
          <c:spPr>
            <a:ln w="19050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Wave!$E$25:$E$40</c:f>
              <c:numCache>
                <c:formatCode>General</c:formatCode>
                <c:ptCount val="16"/>
                <c:pt idx="0">
                  <c:v>1</c:v>
                </c:pt>
                <c:pt idx="1">
                  <c:v>0.70710678118654802</c:v>
                </c:pt>
                <c:pt idx="2">
                  <c:v>-3.4914562560550699E-15</c:v>
                </c:pt>
                <c:pt idx="3">
                  <c:v>-0.70710678118654402</c:v>
                </c:pt>
                <c:pt idx="4">
                  <c:v>-1</c:v>
                </c:pt>
                <c:pt idx="5">
                  <c:v>-0.70710678118654902</c:v>
                </c:pt>
                <c:pt idx="6">
                  <c:v>-1.83772268236293E-16</c:v>
                </c:pt>
                <c:pt idx="7">
                  <c:v>0.70710678118654902</c:v>
                </c:pt>
                <c:pt idx="8">
                  <c:v>1</c:v>
                </c:pt>
                <c:pt idx="9">
                  <c:v>0.70710678118655101</c:v>
                </c:pt>
                <c:pt idx="10">
                  <c:v>2.9708223728275299E-15</c:v>
                </c:pt>
                <c:pt idx="11">
                  <c:v>-0.70710678118654702</c:v>
                </c:pt>
                <c:pt idx="12">
                  <c:v>-1</c:v>
                </c:pt>
                <c:pt idx="13">
                  <c:v>-0.707106781186567</c:v>
                </c:pt>
                <c:pt idx="14">
                  <c:v>2.4440193792385499E-14</c:v>
                </c:pt>
                <c:pt idx="15">
                  <c:v>0.70710678118653003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06A-48C8-B484-D2D563CF6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167519"/>
        <c:axId val="1806167039"/>
      </c:lineChart>
      <c:catAx>
        <c:axId val="2046541887"/>
        <c:scaling>
          <c:orientation val="minMax"/>
        </c:scaling>
        <c:delete val="0"/>
        <c:axPos val="b"/>
        <c:numFmt formatCode="#\ ?/?\π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46527967"/>
        <c:crossesAt val="0"/>
        <c:auto val="1"/>
        <c:lblAlgn val="ctr"/>
        <c:lblOffset val="100"/>
        <c:tickMarkSkip val="2"/>
        <c:noMultiLvlLbl val="0"/>
      </c:catAx>
      <c:valAx>
        <c:axId val="2046527967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46541887"/>
        <c:crosses val="autoZero"/>
        <c:crossBetween val="midCat"/>
        <c:majorUnit val="1"/>
      </c:valAx>
      <c:valAx>
        <c:axId val="1806167039"/>
        <c:scaling>
          <c:orientation val="minMax"/>
          <c:max val="1"/>
          <c:min val="-1"/>
        </c:scaling>
        <c:delete val="1"/>
        <c:axPos val="r"/>
        <c:numFmt formatCode="General" sourceLinked="1"/>
        <c:majorTickMark val="out"/>
        <c:minorTickMark val="none"/>
        <c:tickLblPos val="nextTo"/>
        <c:crossAx val="1806167519"/>
        <c:crosses val="max"/>
        <c:crossBetween val="between"/>
      </c:valAx>
      <c:catAx>
        <c:axId val="1806167519"/>
        <c:scaling>
          <c:orientation val="minMax"/>
        </c:scaling>
        <c:delete val="1"/>
        <c:axPos val="b"/>
        <c:majorTickMark val="out"/>
        <c:minorTickMark val="none"/>
        <c:tickLblPos val="nextTo"/>
        <c:crossAx val="18061670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95250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82022A-44B8-475A-A01C-1D2DBB0E7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1</xdr:row>
      <xdr:rowOff>0</xdr:rowOff>
    </xdr:from>
    <xdr:to>
      <xdr:col>34</xdr:col>
      <xdr:colOff>246744</xdr:colOff>
      <xdr:row>47</xdr:row>
      <xdr:rowOff>115539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285DCD-BD35-0413-D998-08BBB06EC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190500"/>
          <a:ext cx="12127017" cy="8878539"/>
        </a:xfrm>
        <a:prstGeom prst="rect">
          <a:avLst/>
        </a:prstGeom>
      </xdr:spPr>
    </xdr:pic>
    <xdr:clientData/>
  </xdr:twoCellAnchor>
  <xdr:twoCellAnchor editAs="oneCell">
    <xdr:from>
      <xdr:col>35</xdr:col>
      <xdr:colOff>247650</xdr:colOff>
      <xdr:row>3</xdr:row>
      <xdr:rowOff>85725</xdr:rowOff>
    </xdr:from>
    <xdr:to>
      <xdr:col>57</xdr:col>
      <xdr:colOff>239440</xdr:colOff>
      <xdr:row>22</xdr:row>
      <xdr:rowOff>57651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40A97C-75E9-38C1-B849-F2743A8A1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11775" y="657225"/>
          <a:ext cx="9421540" cy="3591426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44</xdr:row>
      <xdr:rowOff>161925</xdr:rowOff>
    </xdr:from>
    <xdr:to>
      <xdr:col>31</xdr:col>
      <xdr:colOff>344425</xdr:colOff>
      <xdr:row>79</xdr:row>
      <xdr:rowOff>39013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BCC9B5A-CFC0-3EF5-BF3E-984D767A2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67350" y="8543925"/>
          <a:ext cx="10926700" cy="6544588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61</xdr:row>
      <xdr:rowOff>52387</xdr:rowOff>
    </xdr:from>
    <xdr:to>
      <xdr:col>6</xdr:col>
      <xdr:colOff>419100</xdr:colOff>
      <xdr:row>75</xdr:row>
      <xdr:rowOff>128587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C820648-BBBF-6B08-0B1D-26EEB3D48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222250</xdr:colOff>
      <xdr:row>2</xdr:row>
      <xdr:rowOff>155575</xdr:rowOff>
    </xdr:from>
    <xdr:ext cx="173355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3F2BFE6-B517-3059-092E-03E668C53B3F}"/>
                </a:ext>
              </a:extLst>
            </xdr:cNvPr>
            <xdr:cNvSpPr txBox="1"/>
          </xdr:nvSpPr>
          <xdr:spPr>
            <a:xfrm>
              <a:off x="480219" y="536575"/>
              <a:ext cx="173355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IMABS(z)= |z| =</a:t>
              </a:r>
              <a14:m>
                <m:oMath xmlns:m="http://schemas.openxmlformats.org/officeDocument/2006/math">
                  <m:r>
                    <a:rPr lang="sv-SE" sz="1100" i="1">
                      <a:latin typeface="Cambria Math" panose="02040503050406030204" pitchFamily="18" charset="0"/>
                    </a:rPr>
                    <m:t>1</m:t>
                  </m:r>
                  <m:r>
                    <a:rPr lang="sv-SE" sz="1100" b="0" i="1">
                      <a:latin typeface="Cambria Math" panose="02040503050406030204" pitchFamily="18" charset="0"/>
                    </a:rPr>
                    <m:t>5</m:t>
                  </m:r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3F2BFE6-B517-3059-092E-03E668C53B3F}"/>
                </a:ext>
              </a:extLst>
            </xdr:cNvPr>
            <xdr:cNvSpPr txBox="1"/>
          </xdr:nvSpPr>
          <xdr:spPr>
            <a:xfrm>
              <a:off x="480219" y="536575"/>
              <a:ext cx="173355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IMABS(z)= |z| =</a:t>
              </a:r>
              <a:r>
                <a:rPr lang="sv-SE" sz="1100" i="0">
                  <a:latin typeface="Cambria Math" panose="02040503050406030204" pitchFamily="18" charset="0"/>
                </a:rPr>
                <a:t>1</a:t>
              </a:r>
              <a:r>
                <a:rPr lang="sv-SE" sz="1100" b="0" i="0">
                  <a:latin typeface="Cambria Math" panose="02040503050406030204" pitchFamily="18" charset="0"/>
                </a:rPr>
                <a:t>5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5</xdr:col>
      <xdr:colOff>381000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988978-2BD1-40A2-8671-C22B50C72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35</xdr:col>
      <xdr:colOff>247650</xdr:colOff>
      <xdr:row>3</xdr:row>
      <xdr:rowOff>85725</xdr:rowOff>
    </xdr:from>
    <xdr:to>
      <xdr:col>57</xdr:col>
      <xdr:colOff>239440</xdr:colOff>
      <xdr:row>22</xdr:row>
      <xdr:rowOff>57651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EE8F0E-AE92-4930-9D51-FC4BE0281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11775" y="657225"/>
          <a:ext cx="9421540" cy="359142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14</xdr:col>
      <xdr:colOff>428940</xdr:colOff>
      <xdr:row>15</xdr:row>
      <xdr:rowOff>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F7A4DAA-29CC-5A51-8E1D-E6C6D3C63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62725" y="1143000"/>
          <a:ext cx="2257740" cy="17147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5</xdr:col>
      <xdr:colOff>466725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EA132A-4C23-4D32-9783-36C5B35AF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609599</xdr:colOff>
      <xdr:row>6</xdr:row>
      <xdr:rowOff>0</xdr:rowOff>
    </xdr:from>
    <xdr:to>
      <xdr:col>19</xdr:col>
      <xdr:colOff>751522</xdr:colOff>
      <xdr:row>33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5FC3E5-C85F-4020-A6A7-0444C509F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499" y="1143000"/>
          <a:ext cx="6847523" cy="5200650"/>
        </a:xfrm>
        <a:prstGeom prst="rect">
          <a:avLst/>
        </a:prstGeom>
      </xdr:spPr>
    </xdr:pic>
    <xdr:clientData/>
  </xdr:twoCellAnchor>
  <xdr:twoCellAnchor>
    <xdr:from>
      <xdr:col>2</xdr:col>
      <xdr:colOff>685800</xdr:colOff>
      <xdr:row>3</xdr:row>
      <xdr:rowOff>114300</xdr:rowOff>
    </xdr:from>
    <xdr:to>
      <xdr:col>3</xdr:col>
      <xdr:colOff>9525</xdr:colOff>
      <xdr:row>4</xdr:row>
      <xdr:rowOff>171450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C551D73-2E9F-5CBD-5CB8-D75087084C02}"/>
            </a:ext>
          </a:extLst>
        </xdr:cNvPr>
        <xdr:cNvSpPr txBox="1"/>
      </xdr:nvSpPr>
      <xdr:spPr>
        <a:xfrm>
          <a:off x="2085975" y="685800"/>
          <a:ext cx="2190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i</a:t>
          </a:r>
        </a:p>
      </xdr:txBody>
    </xdr:sp>
    <xdr:clientData/>
  </xdr:twoCellAnchor>
  <xdr:twoCellAnchor>
    <xdr:from>
      <xdr:col>4</xdr:col>
      <xdr:colOff>419100</xdr:colOff>
      <xdr:row>11</xdr:row>
      <xdr:rowOff>152400</xdr:rowOff>
    </xdr:from>
    <xdr:to>
      <xdr:col>5</xdr:col>
      <xdr:colOff>28575</xdr:colOff>
      <xdr:row>13</xdr:row>
      <xdr:rowOff>19050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143AC19-D1A5-48E4-A58D-9833E1D047DB}"/>
            </a:ext>
          </a:extLst>
        </xdr:cNvPr>
        <xdr:cNvSpPr txBox="1"/>
      </xdr:nvSpPr>
      <xdr:spPr>
        <a:xfrm>
          <a:off x="3657600" y="2247900"/>
          <a:ext cx="2190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1</a:t>
          </a:r>
        </a:p>
      </xdr:txBody>
    </xdr:sp>
    <xdr:clientData/>
  </xdr:twoCellAnchor>
  <xdr:twoCellAnchor>
    <xdr:from>
      <xdr:col>3</xdr:col>
      <xdr:colOff>762000</xdr:colOff>
      <xdr:row>4</xdr:row>
      <xdr:rowOff>180975</xdr:rowOff>
    </xdr:from>
    <xdr:to>
      <xdr:col>6</xdr:col>
      <xdr:colOff>171450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03A4302-5CD1-4F96-9BB3-929466B5E285}"/>
            </a:ext>
          </a:extLst>
        </xdr:cNvPr>
        <xdr:cNvSpPr txBox="1"/>
      </xdr:nvSpPr>
      <xdr:spPr>
        <a:xfrm>
          <a:off x="3057525" y="942975"/>
          <a:ext cx="15716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200"/>
            <a:t>e</a:t>
          </a:r>
          <a:r>
            <a:rPr lang="sv-SE" sz="1200" baseline="30000"/>
            <a:t>i</a:t>
          </a:r>
          <a:r>
            <a:rPr lang="el-GR" sz="1200" baseline="30000"/>
            <a:t>θ</a:t>
          </a:r>
          <a:r>
            <a:rPr lang="sv-SE" sz="1200" baseline="0"/>
            <a:t> = cos </a:t>
          </a:r>
          <a:r>
            <a:rPr lang="el-GR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θ</a:t>
          </a:r>
          <a:r>
            <a:rPr lang="sv-S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+ i sin </a:t>
          </a: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θ</a:t>
          </a:r>
          <a:r>
            <a:rPr lang="sv-S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 sz="1200" b="1" baseline="0"/>
        </a:p>
      </xdr:txBody>
    </xdr:sp>
    <xdr:clientData/>
  </xdr:twoCellAnchor>
  <xdr:twoCellAnchor>
    <xdr:from>
      <xdr:col>2</xdr:col>
      <xdr:colOff>581025</xdr:colOff>
      <xdr:row>12</xdr:row>
      <xdr:rowOff>9525</xdr:rowOff>
    </xdr:from>
    <xdr:to>
      <xdr:col>5</xdr:col>
      <xdr:colOff>19050</xdr:colOff>
      <xdr:row>13</xdr:row>
      <xdr:rowOff>66675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49DCC25-CB20-4667-87D1-7B405D777827}"/>
            </a:ext>
          </a:extLst>
        </xdr:cNvPr>
        <xdr:cNvSpPr txBox="1"/>
      </xdr:nvSpPr>
      <xdr:spPr>
        <a:xfrm>
          <a:off x="1981200" y="2295525"/>
          <a:ext cx="1885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/>
            <a:t>0</a:t>
          </a:r>
          <a:endParaRPr lang="sv-SE" sz="1100" b="1" baseline="0"/>
        </a:p>
      </xdr:txBody>
    </xdr:sp>
    <xdr:clientData/>
  </xdr:twoCellAnchor>
  <xdr:twoCellAnchor>
    <xdr:from>
      <xdr:col>3</xdr:col>
      <xdr:colOff>161925</xdr:colOff>
      <xdr:row>10</xdr:row>
      <xdr:rowOff>95250</xdr:rowOff>
    </xdr:from>
    <xdr:to>
      <xdr:col>3</xdr:col>
      <xdr:colOff>628650</xdr:colOff>
      <xdr:row>11</xdr:row>
      <xdr:rowOff>152400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5D38362-790E-4485-B72F-C4EF4B009A44}"/>
            </a:ext>
          </a:extLst>
        </xdr:cNvPr>
        <xdr:cNvSpPr txBox="1"/>
      </xdr:nvSpPr>
      <xdr:spPr>
        <a:xfrm>
          <a:off x="2457450" y="2000250"/>
          <a:ext cx="466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θ</a:t>
          </a:r>
          <a:endParaRPr lang="sv-SE" sz="1200" b="1" baseline="0"/>
        </a:p>
      </xdr:txBody>
    </xdr:sp>
    <xdr:clientData/>
  </xdr:twoCellAnchor>
  <xdr:twoCellAnchor>
    <xdr:from>
      <xdr:col>3</xdr:col>
      <xdr:colOff>200025</xdr:colOff>
      <xdr:row>11</xdr:row>
      <xdr:rowOff>171450</xdr:rowOff>
    </xdr:from>
    <xdr:to>
      <xdr:col>4</xdr:col>
      <xdr:colOff>504825</xdr:colOff>
      <xdr:row>13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67C1559-EBA8-4890-9258-2367B7269E6A}"/>
            </a:ext>
          </a:extLst>
        </xdr:cNvPr>
        <xdr:cNvSpPr txBox="1"/>
      </xdr:nvSpPr>
      <xdr:spPr>
        <a:xfrm>
          <a:off x="2495550" y="2266950"/>
          <a:ext cx="1247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200" baseline="0"/>
            <a:t>cos </a:t>
          </a:r>
          <a:r>
            <a:rPr lang="el-GR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θ</a:t>
          </a:r>
          <a:endParaRPr lang="sv-SE" sz="1200" b="1" baseline="0"/>
        </a:p>
      </xdr:txBody>
    </xdr:sp>
    <xdr:clientData/>
  </xdr:twoCellAnchor>
  <xdr:twoCellAnchor>
    <xdr:from>
      <xdr:col>3</xdr:col>
      <xdr:colOff>466725</xdr:colOff>
      <xdr:row>9</xdr:row>
      <xdr:rowOff>19050</xdr:rowOff>
    </xdr:from>
    <xdr:to>
      <xdr:col>5</xdr:col>
      <xdr:colOff>161925</xdr:colOff>
      <xdr:row>10</xdr:row>
      <xdr:rowOff>76200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279A758-66E9-4E5C-863B-8F76E238728F}"/>
            </a:ext>
          </a:extLst>
        </xdr:cNvPr>
        <xdr:cNvSpPr txBox="1"/>
      </xdr:nvSpPr>
      <xdr:spPr>
        <a:xfrm>
          <a:off x="2762250" y="1733550"/>
          <a:ext cx="1247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200" baseline="0"/>
            <a:t>sin </a:t>
          </a:r>
          <a:r>
            <a:rPr lang="el-GR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θ</a:t>
          </a:r>
          <a:endParaRPr lang="sv-SE" sz="1200" b="1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18</xdr:row>
      <xdr:rowOff>47625</xdr:rowOff>
    </xdr:from>
    <xdr:to>
      <xdr:col>22</xdr:col>
      <xdr:colOff>314325</xdr:colOff>
      <xdr:row>36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CF98118-9BE9-4BB1-803A-F5D6C0B9A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7</xdr:col>
      <xdr:colOff>0</xdr:colOff>
      <xdr:row>20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F26D13E-007E-62D1-266A-AFC2FFA6E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6555-D37A-4C77-80D7-726EFFF06C77}">
  <dimension ref="B2:AC60"/>
  <sheetViews>
    <sheetView showGridLines="0" tabSelected="1" zoomScaleNormal="100" workbookViewId="0">
      <selection activeCell="B36" sqref="B36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5:29" ht="15" customHeight="1" x14ac:dyDescent="0.25">
      <c r="E3" s="6"/>
      <c r="G3" s="4"/>
      <c r="H3" s="1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1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1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1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1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1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1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1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1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1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1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1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12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1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12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1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1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1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12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8" t="s">
        <v>3</v>
      </c>
      <c r="C23" s="8" t="s">
        <v>4</v>
      </c>
      <c r="D23" s="8" t="s">
        <v>5</v>
      </c>
      <c r="E23" s="4"/>
      <c r="H23" s="12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9" t="s">
        <v>6</v>
      </c>
      <c r="C25" s="10">
        <f>IMREAL(B25)</f>
        <v>2</v>
      </c>
      <c r="D25" s="10">
        <f>IMAGINARY(B25)</f>
        <v>1</v>
      </c>
      <c r="E25" s="4" t="str">
        <f>B25</f>
        <v>2+i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1" t="str">
        <f>IMEXP(B25)</f>
        <v>3.99232404844127+6.21767631236797i</v>
      </c>
      <c r="C28" s="11">
        <f>IMREAL(B28)</f>
        <v>3.9923240484412701</v>
      </c>
      <c r="D28" s="11">
        <f>IMAGINARY(B28)</f>
        <v>6.2176763123679697</v>
      </c>
      <c r="E28" t="str">
        <f>COMPLEX(ROUND(C28,3),ROUND(D28,3))</f>
        <v>3.992+6.218i</v>
      </c>
    </row>
    <row r="32" spans="2:29" ht="15" customHeight="1" x14ac:dyDescent="0.25">
      <c r="B32" t="s">
        <v>6</v>
      </c>
    </row>
    <row r="33" spans="2:6" ht="15" customHeight="1" x14ac:dyDescent="0.25">
      <c r="B33" t="str">
        <f>IMEXP(B32)</f>
        <v>3.99232404844127+6.21767631236797i</v>
      </c>
    </row>
    <row r="34" spans="2:6" ht="15" customHeight="1" x14ac:dyDescent="0.25">
      <c r="B34" s="6" t="s">
        <v>11</v>
      </c>
    </row>
    <row r="36" spans="2:6" ht="15" customHeight="1" x14ac:dyDescent="0.25">
      <c r="B36">
        <f>EXP(2)</f>
        <v>7.3890560989306504</v>
      </c>
      <c r="C36">
        <f>COS(1)</f>
        <v>0.54030230586813977</v>
      </c>
      <c r="D36">
        <f>B36*C36</f>
        <v>3.9923240484412719</v>
      </c>
    </row>
    <row r="37" spans="2:6" ht="15" customHeight="1" x14ac:dyDescent="0.25">
      <c r="C37">
        <f>SIN(1)</f>
        <v>0.8414709848078965</v>
      </c>
      <c r="D37">
        <v>6.2176763123679697</v>
      </c>
      <c r="F37">
        <f>DEGREES(ATAN(1))</f>
        <v>45</v>
      </c>
    </row>
    <row r="39" spans="2:6" ht="15" customHeight="1" x14ac:dyDescent="0.25">
      <c r="F39">
        <v>1.0397207708399201</v>
      </c>
    </row>
    <row r="41" spans="2:6" ht="15" customHeight="1" x14ac:dyDescent="0.25">
      <c r="E41">
        <f>DEGREES(PI()/4)</f>
        <v>45</v>
      </c>
    </row>
    <row r="44" spans="2:6" ht="15" customHeight="1" x14ac:dyDescent="0.25">
      <c r="B44" s="4" t="s">
        <v>12</v>
      </c>
      <c r="C44" s="4" t="s">
        <v>13</v>
      </c>
      <c r="D44" t="s">
        <v>14</v>
      </c>
      <c r="E44" t="s">
        <v>4</v>
      </c>
      <c r="F44" t="s">
        <v>5</v>
      </c>
    </row>
    <row r="45" spans="2:6" ht="15" customHeight="1" x14ac:dyDescent="0.25">
      <c r="B45" s="4">
        <v>0</v>
      </c>
      <c r="C45" s="4">
        <v>0</v>
      </c>
      <c r="D45" t="str">
        <f>IMEXP(COMPLEX(B45,C45))</f>
        <v>1</v>
      </c>
      <c r="E45">
        <f>IMREAL(D45)</f>
        <v>1</v>
      </c>
      <c r="F45">
        <f>IMAGINARY(D45)</f>
        <v>0</v>
      </c>
    </row>
    <row r="46" spans="2:6" ht="15" customHeight="1" x14ac:dyDescent="0.25">
      <c r="B46" s="4">
        <v>0</v>
      </c>
      <c r="C46" s="4">
        <f>C45+PI()/4</f>
        <v>0.78539816339744828</v>
      </c>
      <c r="D46" t="str">
        <f t="shared" ref="D46:D60" si="0">IMEXP(COMPLEX(B46,C46))</f>
        <v>0.707106781186548+0.707106781186547i</v>
      </c>
      <c r="E46">
        <f>IMREAL(D46)</f>
        <v>0.70710678118654802</v>
      </c>
      <c r="F46">
        <f>IMAGINARY(D46)</f>
        <v>0.70710678118654702</v>
      </c>
    </row>
    <row r="47" spans="2:6" ht="15" customHeight="1" x14ac:dyDescent="0.25">
      <c r="B47" s="4">
        <v>0</v>
      </c>
      <c r="C47" s="4">
        <f t="shared" ref="C47:C60" si="1">C46+PI()/4</f>
        <v>1.5707963267948966</v>
      </c>
      <c r="D47" t="str">
        <f t="shared" si="0"/>
        <v>-3.49145625605507E-15+i</v>
      </c>
      <c r="E47">
        <f t="shared" ref="E47:E60" si="2">IMREAL(D47)</f>
        <v>-3.4914562560550699E-15</v>
      </c>
      <c r="F47">
        <f t="shared" ref="F47:F60" si="3">IMAGINARY(D47)</f>
        <v>1</v>
      </c>
    </row>
    <row r="48" spans="2:6" ht="15" customHeight="1" x14ac:dyDescent="0.25">
      <c r="B48" s="4">
        <v>0</v>
      </c>
      <c r="C48" s="4">
        <f t="shared" si="1"/>
        <v>2.3561944901923448</v>
      </c>
      <c r="D48" t="str">
        <f t="shared" si="0"/>
        <v>-0.707106781186544+0.707106781186551i</v>
      </c>
      <c r="E48">
        <f t="shared" si="2"/>
        <v>-0.70710678118654402</v>
      </c>
      <c r="F48">
        <f t="shared" si="3"/>
        <v>0.70710678118655101</v>
      </c>
    </row>
    <row r="49" spans="2:6" ht="15" customHeight="1" x14ac:dyDescent="0.25">
      <c r="B49" s="4">
        <v>0</v>
      </c>
      <c r="C49" s="4">
        <f t="shared" si="1"/>
        <v>3.1415926535897931</v>
      </c>
      <c r="D49" t="str">
        <f t="shared" si="0"/>
        <v>-1+3.2311393144413E-15i</v>
      </c>
      <c r="E49">
        <f t="shared" si="2"/>
        <v>-1</v>
      </c>
      <c r="F49">
        <f t="shared" si="3"/>
        <v>3.2311393144412999E-15</v>
      </c>
    </row>
    <row r="50" spans="2:6" ht="15" customHeight="1" x14ac:dyDescent="0.25">
      <c r="B50" s="4">
        <v>0</v>
      </c>
      <c r="C50" s="4">
        <f t="shared" si="1"/>
        <v>3.9269908169872414</v>
      </c>
      <c r="D50" t="str">
        <f t="shared" si="0"/>
        <v>-0.707106781186549-0.707106781186546i</v>
      </c>
      <c r="E50">
        <f t="shared" si="2"/>
        <v>-0.70710678118654902</v>
      </c>
      <c r="F50">
        <f t="shared" si="3"/>
        <v>-0.70710678118654602</v>
      </c>
    </row>
    <row r="51" spans="2:6" ht="15" customHeight="1" x14ac:dyDescent="0.25">
      <c r="B51" s="4">
        <v>0</v>
      </c>
      <c r="C51" s="4">
        <f t="shared" si="1"/>
        <v>4.7123889803846897</v>
      </c>
      <c r="D51" t="str">
        <f t="shared" si="0"/>
        <v>-1.83772268236293E-16-i</v>
      </c>
      <c r="E51">
        <f t="shared" si="2"/>
        <v>-1.83772268236293E-16</v>
      </c>
      <c r="F51">
        <f t="shared" si="3"/>
        <v>-1</v>
      </c>
    </row>
    <row r="52" spans="2:6" ht="15" customHeight="1" x14ac:dyDescent="0.25">
      <c r="B52" s="4">
        <v>0</v>
      </c>
      <c r="C52" s="4">
        <f t="shared" si="1"/>
        <v>5.497787143782138</v>
      </c>
      <c r="D52" t="str">
        <f t="shared" si="0"/>
        <v>0.707106781186549-0.707106781186546i</v>
      </c>
      <c r="E52">
        <f t="shared" si="2"/>
        <v>0.70710678118654902</v>
      </c>
      <c r="F52">
        <f t="shared" si="3"/>
        <v>-0.70710678118654602</v>
      </c>
    </row>
    <row r="53" spans="2:6" ht="15" customHeight="1" x14ac:dyDescent="0.25">
      <c r="B53" s="4">
        <v>0</v>
      </c>
      <c r="C53" s="4">
        <f t="shared" si="1"/>
        <v>6.2831853071795862</v>
      </c>
      <c r="D53" t="str">
        <f t="shared" si="0"/>
        <v>1+3.30768398781878E-15i</v>
      </c>
      <c r="E53">
        <f t="shared" si="2"/>
        <v>1</v>
      </c>
      <c r="F53">
        <f t="shared" si="3"/>
        <v>3.3076839878187801E-15</v>
      </c>
    </row>
    <row r="54" spans="2:6" ht="15" customHeight="1" x14ac:dyDescent="0.25">
      <c r="B54" s="4">
        <v>0</v>
      </c>
      <c r="C54" s="4">
        <f t="shared" si="1"/>
        <v>7.0685834705770345</v>
      </c>
      <c r="D54" t="str">
        <f t="shared" si="0"/>
        <v>0.707106781186551+0.707106781186544i</v>
      </c>
      <c r="E54">
        <f t="shared" si="2"/>
        <v>0.70710678118655101</v>
      </c>
      <c r="F54">
        <f t="shared" si="3"/>
        <v>0.70710678118654402</v>
      </c>
    </row>
    <row r="55" spans="2:6" ht="15" customHeight="1" x14ac:dyDescent="0.25">
      <c r="B55" s="4">
        <v>0</v>
      </c>
      <c r="C55" s="4">
        <f t="shared" si="1"/>
        <v>7.8539816339744828</v>
      </c>
      <c r="D55" t="str">
        <f t="shared" si="0"/>
        <v>2.97082237282753E-15+i</v>
      </c>
      <c r="E55">
        <f t="shared" si="2"/>
        <v>2.9708223728275299E-15</v>
      </c>
      <c r="F55">
        <f t="shared" si="3"/>
        <v>1</v>
      </c>
    </row>
    <row r="56" spans="2:6" ht="15" customHeight="1" x14ac:dyDescent="0.25">
      <c r="B56" s="4">
        <v>0</v>
      </c>
      <c r="C56" s="4">
        <f t="shared" si="1"/>
        <v>8.6393797973719302</v>
      </c>
      <c r="D56" t="str">
        <f t="shared" si="0"/>
        <v>-0.707106781186547+0.707106781186548i</v>
      </c>
      <c r="E56">
        <f t="shared" si="2"/>
        <v>-0.70710678118654702</v>
      </c>
      <c r="F56">
        <f t="shared" si="3"/>
        <v>0.70710678118654802</v>
      </c>
    </row>
    <row r="57" spans="2:6" ht="15" customHeight="1" x14ac:dyDescent="0.25">
      <c r="B57" s="4">
        <v>0</v>
      </c>
      <c r="C57" s="4">
        <f t="shared" si="1"/>
        <v>9.4247779607693793</v>
      </c>
      <c r="D57" t="str">
        <f t="shared" si="0"/>
        <v>-1+3.67544536472586E-16i</v>
      </c>
      <c r="E57">
        <f t="shared" si="2"/>
        <v>-1</v>
      </c>
      <c r="F57">
        <f t="shared" si="3"/>
        <v>3.67544536472586E-16</v>
      </c>
    </row>
    <row r="58" spans="2:6" ht="15" customHeight="1" x14ac:dyDescent="0.25">
      <c r="B58" s="4">
        <v>0</v>
      </c>
      <c r="C58" s="4">
        <f t="shared" si="1"/>
        <v>10.210176124166829</v>
      </c>
      <c r="D58" t="str">
        <f t="shared" si="0"/>
        <v>-0.707106781186567-0.707106781186528i</v>
      </c>
      <c r="E58">
        <f t="shared" si="2"/>
        <v>-0.707106781186567</v>
      </c>
      <c r="F58">
        <f t="shared" si="3"/>
        <v>-0.70710678118652803</v>
      </c>
    </row>
    <row r="59" spans="2:6" ht="15" customHeight="1" x14ac:dyDescent="0.25">
      <c r="B59" s="4">
        <v>0</v>
      </c>
      <c r="C59" s="4">
        <f t="shared" si="1"/>
        <v>10.995574287564278</v>
      </c>
      <c r="D59" t="str">
        <f t="shared" si="0"/>
        <v>2.44401937923855E-14-i</v>
      </c>
      <c r="E59">
        <f t="shared" si="2"/>
        <v>2.4440193792385499E-14</v>
      </c>
      <c r="F59">
        <f t="shared" si="3"/>
        <v>-1</v>
      </c>
    </row>
    <row r="60" spans="2:6" ht="15" customHeight="1" x14ac:dyDescent="0.25">
      <c r="B60" s="4">
        <v>0</v>
      </c>
      <c r="C60" s="4">
        <f t="shared" si="1"/>
        <v>11.780972450961727</v>
      </c>
      <c r="D60" t="str">
        <f t="shared" si="0"/>
        <v>0.70710678118653-0.707106781186565i</v>
      </c>
      <c r="E60">
        <f t="shared" si="2"/>
        <v>0.70710678118653003</v>
      </c>
      <c r="F60">
        <f t="shared" si="3"/>
        <v>-0.707106781186565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B27"/>
  <sheetViews>
    <sheetView showGridLines="0" zoomScale="150" zoomScaleNormal="150" workbookViewId="0">
      <selection activeCell="C2" sqref="C2"/>
    </sheetView>
  </sheetViews>
  <sheetFormatPr defaultColWidth="6.42578125" defaultRowHeight="15" x14ac:dyDescent="0.25"/>
  <cols>
    <col min="2" max="2" width="8.28515625" bestFit="1" customWidth="1"/>
    <col min="3" max="3" width="37.5703125" bestFit="1" customWidth="1"/>
    <col min="5" max="5" width="14.5703125" bestFit="1" customWidth="1"/>
    <col min="8" max="8" width="84" customWidth="1"/>
  </cols>
  <sheetData>
    <row r="2" spans="2:28" x14ac:dyDescent="0.25">
      <c r="B2" s="2" t="s">
        <v>0</v>
      </c>
      <c r="C2" s="2" t="s">
        <v>1</v>
      </c>
    </row>
    <row r="3" spans="2:28" ht="20.25" x14ac:dyDescent="0.25">
      <c r="B3" s="3" t="s">
        <v>2</v>
      </c>
      <c r="C3" s="1" t="str">
        <f>IMEXP(B3)</f>
        <v>-1.13120438375681+2.47172667200482i</v>
      </c>
      <c r="E3" s="6"/>
      <c r="G3" s="4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20.25" x14ac:dyDescent="0.25">
      <c r="E4" s="4"/>
      <c r="H4" s="7"/>
    </row>
    <row r="5" spans="2:28" ht="20.25" x14ac:dyDescent="0.25">
      <c r="E5" s="4"/>
      <c r="H5" s="7"/>
    </row>
    <row r="6" spans="2:28" x14ac:dyDescent="0.25">
      <c r="E6" s="4"/>
    </row>
    <row r="7" spans="2:28" x14ac:dyDescent="0.25">
      <c r="E7" s="4"/>
    </row>
    <row r="8" spans="2:28" x14ac:dyDescent="0.25">
      <c r="E8" s="4"/>
    </row>
    <row r="9" spans="2:28" x14ac:dyDescent="0.25">
      <c r="E9" s="4"/>
    </row>
    <row r="10" spans="2:28" x14ac:dyDescent="0.25">
      <c r="E10" s="4"/>
    </row>
    <row r="11" spans="2:28" x14ac:dyDescent="0.25">
      <c r="E11" s="4"/>
    </row>
    <row r="16" spans="2:28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  <row r="22" spans="5:5" x14ac:dyDescent="0.25">
      <c r="E22" s="4"/>
    </row>
    <row r="23" spans="5:5" x14ac:dyDescent="0.25">
      <c r="E23" s="4"/>
    </row>
    <row r="24" spans="5:5" x14ac:dyDescent="0.25">
      <c r="E24" s="4"/>
    </row>
    <row r="25" spans="5:5" x14ac:dyDescent="0.25">
      <c r="E25" s="4"/>
    </row>
    <row r="26" spans="5:5" x14ac:dyDescent="0.25">
      <c r="E26" s="4"/>
    </row>
    <row r="27" spans="5:5" x14ac:dyDescent="0.25">
      <c r="E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CCC58-5456-4E5E-8A2C-4FD5E867C1DE}">
  <dimension ref="B3:AC27"/>
  <sheetViews>
    <sheetView showGridLines="0" topLeftCell="B1" zoomScale="240" zoomScaleNormal="240" workbookViewId="0">
      <selection activeCell="E7" sqref="E7"/>
    </sheetView>
  </sheetViews>
  <sheetFormatPr defaultRowHeight="15" x14ac:dyDescent="0.25"/>
  <cols>
    <col min="1" max="1" width="1.85546875" customWidth="1"/>
    <col min="2" max="2" width="2" bestFit="1" customWidth="1"/>
    <col min="3" max="3" width="9.28515625" customWidth="1"/>
    <col min="4" max="4" width="16.140625" bestFit="1" customWidth="1"/>
    <col min="5" max="24" width="9" customWidth="1"/>
  </cols>
  <sheetData>
    <row r="3" spans="2:29" x14ac:dyDescent="0.25"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5"/>
    </row>
    <row r="5" spans="2:29" x14ac:dyDescent="0.25">
      <c r="B5" s="5"/>
    </row>
    <row r="6" spans="2:29" x14ac:dyDescent="0.25">
      <c r="B6" s="5"/>
    </row>
    <row r="7" spans="2:29" x14ac:dyDescent="0.25">
      <c r="B7" s="5"/>
    </row>
    <row r="8" spans="2:29" x14ac:dyDescent="0.25">
      <c r="B8" s="5"/>
    </row>
    <row r="9" spans="2:29" x14ac:dyDescent="0.25">
      <c r="B9" s="5"/>
    </row>
    <row r="10" spans="2:29" x14ac:dyDescent="0.25">
      <c r="B10" s="5"/>
    </row>
    <row r="15" spans="2:29" x14ac:dyDescent="0.25">
      <c r="F15" s="4"/>
    </row>
    <row r="16" spans="2:29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  <row r="24" spans="6:6" x14ac:dyDescent="0.25">
      <c r="F24" s="4"/>
    </row>
    <row r="25" spans="6:6" x14ac:dyDescent="0.25">
      <c r="F25" s="4"/>
    </row>
    <row r="26" spans="6:6" x14ac:dyDescent="0.25">
      <c r="F26" s="4"/>
    </row>
    <row r="27" spans="6:6" x14ac:dyDescent="0.25">
      <c r="F27" s="4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8D99-2563-4466-8E96-BB27C0C4D1DA}">
  <dimension ref="B2:AC63"/>
  <sheetViews>
    <sheetView showGridLines="0" zoomScaleNormal="100" workbookViewId="0">
      <selection activeCell="K7" sqref="K7"/>
    </sheetView>
  </sheetViews>
  <sheetFormatPr defaultColWidth="6.42578125" defaultRowHeight="15" customHeight="1" x14ac:dyDescent="0.25"/>
  <cols>
    <col min="1" max="1" width="2.85546875" customWidth="1"/>
    <col min="2" max="2" width="17.85546875" bestFit="1" customWidth="1"/>
    <col min="3" max="3" width="9.7109375" customWidth="1"/>
    <col min="4" max="4" width="17.85546875" customWidth="1"/>
    <col min="5" max="5" width="14.57031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5:29" ht="15" customHeight="1" x14ac:dyDescent="0.25">
      <c r="E3" s="6"/>
      <c r="G3" s="4"/>
      <c r="H3" s="1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1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1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1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1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1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1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1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1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1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1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1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12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1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12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1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1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1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12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8" t="s">
        <v>3</v>
      </c>
      <c r="C23" s="8" t="s">
        <v>4</v>
      </c>
      <c r="D23" s="8" t="s">
        <v>5</v>
      </c>
      <c r="E23" s="4"/>
      <c r="H23" s="12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9" t="s">
        <v>6</v>
      </c>
      <c r="C25" s="10">
        <f>IMREAL(B25)</f>
        <v>2</v>
      </c>
      <c r="D25" s="10">
        <f>IMAGINARY(B25)</f>
        <v>1</v>
      </c>
      <c r="E25" s="4" t="str">
        <f>B25</f>
        <v>2+i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1" t="str">
        <f>IMEXP(B25)</f>
        <v>3.99232404844127+6.21767631236797i</v>
      </c>
      <c r="C28" s="11">
        <f>IMREAL(B28)</f>
        <v>3.9923240484412701</v>
      </c>
      <c r="D28" s="11">
        <f>IMAGINARY(B28)</f>
        <v>6.2176763123679697</v>
      </c>
      <c r="E28" t="str">
        <f>COMPLEX(ROUND(C28,3),ROUND(D28,3))</f>
        <v>3.992+6.218i</v>
      </c>
    </row>
    <row r="63" spans="5:5" ht="15" customHeight="1" x14ac:dyDescent="0.25">
      <c r="E63" t="str">
        <f>IMEXP("0+"&amp;PI()&amp;"i")</f>
        <v>-1+3.2311393144413E-15i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A45C-F8B6-4555-9A2F-416462D9BFD7}">
  <dimension ref="A3:AC57"/>
  <sheetViews>
    <sheetView showGridLines="0" zoomScaleNormal="100" workbookViewId="0">
      <selection activeCell="T38" sqref="T38"/>
    </sheetView>
  </sheetViews>
  <sheetFormatPr defaultRowHeight="15" x14ac:dyDescent="0.25"/>
  <cols>
    <col min="1" max="1" width="2.7109375" customWidth="1"/>
    <col min="2" max="2" width="18.28515625" customWidth="1"/>
    <col min="3" max="3" width="13.42578125" customWidth="1"/>
    <col min="4" max="4" width="14.140625" bestFit="1" customWidth="1"/>
    <col min="5" max="19" width="9.140625" customWidth="1"/>
    <col min="20" max="20" width="13.42578125" bestFit="1" customWidth="1"/>
    <col min="21" max="24" width="9.140625" customWidth="1"/>
  </cols>
  <sheetData>
    <row r="3" spans="6:29" x14ac:dyDescent="0.25">
      <c r="I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15" spans="6:29" x14ac:dyDescent="0.25">
      <c r="F15" s="4"/>
    </row>
    <row r="16" spans="6:29" x14ac:dyDescent="0.25">
      <c r="F16" s="4"/>
    </row>
    <row r="17" spans="1:20" x14ac:dyDescent="0.25">
      <c r="F17" s="4"/>
    </row>
    <row r="18" spans="1:20" x14ac:dyDescent="0.25">
      <c r="F18" s="4"/>
    </row>
    <row r="19" spans="1:20" x14ac:dyDescent="0.25">
      <c r="F19" s="4"/>
    </row>
    <row r="20" spans="1:20" x14ac:dyDescent="0.25">
      <c r="F20" s="4"/>
    </row>
    <row r="21" spans="1:20" x14ac:dyDescent="0.25">
      <c r="F21" s="4"/>
    </row>
    <row r="22" spans="1:20" x14ac:dyDescent="0.25">
      <c r="F22" s="4"/>
    </row>
    <row r="23" spans="1:20" x14ac:dyDescent="0.25">
      <c r="B23" s="8" t="s">
        <v>3</v>
      </c>
      <c r="C23" s="8" t="s">
        <v>4</v>
      </c>
      <c r="D23" s="8" t="s">
        <v>5</v>
      </c>
      <c r="F23" s="4"/>
    </row>
    <row r="24" spans="1:20" x14ac:dyDescent="0.25">
      <c r="B24" s="1"/>
      <c r="C24" s="8"/>
      <c r="D24" s="8"/>
      <c r="F24" s="4"/>
    </row>
    <row r="25" spans="1:20" x14ac:dyDescent="0.25">
      <c r="B25" s="1" t="s">
        <v>7</v>
      </c>
      <c r="C25" s="8"/>
      <c r="D25" s="8"/>
      <c r="F25" s="4"/>
    </row>
    <row r="26" spans="1:20" x14ac:dyDescent="0.25">
      <c r="B26" s="8"/>
      <c r="C26" s="8"/>
      <c r="D26" s="8"/>
      <c r="F26" s="4"/>
    </row>
    <row r="27" spans="1:20" x14ac:dyDescent="0.25">
      <c r="B27" s="8"/>
      <c r="C27" s="8">
        <f>IMREAL(B31)</f>
        <v>0.70710678118654802</v>
      </c>
      <c r="D27" s="8">
        <v>0</v>
      </c>
      <c r="F27" s="4"/>
      <c r="G27" s="14" t="s">
        <v>10</v>
      </c>
    </row>
    <row r="28" spans="1:20" x14ac:dyDescent="0.25">
      <c r="B28" s="1" t="s">
        <v>8</v>
      </c>
      <c r="C28" s="8">
        <f>IMREAL(B31)</f>
        <v>0.70710678118654802</v>
      </c>
      <c r="D28" s="8">
        <f>IMAGINARY(B31)</f>
        <v>0.70710678118654802</v>
      </c>
      <c r="F28" s="4"/>
    </row>
    <row r="29" spans="1:20" x14ac:dyDescent="0.25">
      <c r="B29" s="8"/>
      <c r="C29" s="8"/>
      <c r="D29" s="8"/>
      <c r="F29" s="4"/>
    </row>
    <row r="30" spans="1:20" x14ac:dyDescent="0.25">
      <c r="B30" s="13"/>
      <c r="C30" s="3">
        <v>0</v>
      </c>
      <c r="D30" s="3">
        <v>0</v>
      </c>
      <c r="F30" s="4"/>
    </row>
    <row r="31" spans="1:20" ht="18" x14ac:dyDescent="0.35">
      <c r="A31" t="s">
        <v>9</v>
      </c>
      <c r="B31" s="9" t="str">
        <f>COMPLEX(0.5^0.5,0.5^0.5)</f>
        <v>0.707106781186548+0.707106781186548i</v>
      </c>
      <c r="C31" s="10">
        <f>IMREAL(B31)</f>
        <v>0.70710678118654802</v>
      </c>
      <c r="D31" s="10">
        <f>IMAGINARY(B31)</f>
        <v>0.70710678118654802</v>
      </c>
      <c r="E31">
        <f>IMABS($B$31)</f>
        <v>1.0000000000000007</v>
      </c>
      <c r="F31" s="4"/>
    </row>
    <row r="32" spans="1:20" x14ac:dyDescent="0.25">
      <c r="B32" s="3"/>
      <c r="C32" s="3"/>
      <c r="D32" s="3"/>
      <c r="F32" s="4"/>
      <c r="T32" s="4"/>
    </row>
    <row r="33" spans="2:4" x14ac:dyDescent="0.25">
      <c r="B33" s="3" t="str">
        <f>"θ: "&amp;ROUND(DEGREES(ATAN(D31/C31)),1)&amp;"°"</f>
        <v>θ: 45°</v>
      </c>
      <c r="C33" s="3">
        <f>SIN(PI()/12*(ROWS($A$1:A1)-1))*IMABS($B$31)</f>
        <v>0</v>
      </c>
      <c r="D33" s="3">
        <f>COS(PI()/12*(ROWS($A$1:A1)-1))*IMABS($B$31)</f>
        <v>1.0000000000000007</v>
      </c>
    </row>
    <row r="34" spans="2:4" x14ac:dyDescent="0.25">
      <c r="B34" s="3"/>
      <c r="C34" s="3">
        <f>SIN(PI()/12*(ROWS($A$1:A2)-1))*IMABS($B$31)</f>
        <v>0.25881904510252091</v>
      </c>
      <c r="D34" s="3">
        <f>COS(PI()/12*(ROWS($A$1:A2)-1))*IMABS($B$31)</f>
        <v>0.96592582628906898</v>
      </c>
    </row>
    <row r="35" spans="2:4" x14ac:dyDescent="0.25">
      <c r="B35" s="3"/>
      <c r="C35" s="3">
        <f>SIN(PI()/12*(ROWS($A$1:A3)-1))*IMABS($B$31)</f>
        <v>0.50000000000000022</v>
      </c>
      <c r="D35" s="3">
        <f>COS(PI()/12*(ROWS($A$1:A3)-1))*IMABS($B$31)</f>
        <v>0.86602540378443926</v>
      </c>
    </row>
    <row r="36" spans="2:4" x14ac:dyDescent="0.25">
      <c r="B36" s="3"/>
      <c r="C36" s="3">
        <f>SIN(PI()/12*(ROWS($A$1:A4)-1))*IMABS($B$31)</f>
        <v>0.70710678118654791</v>
      </c>
      <c r="D36" s="3">
        <f>COS(PI()/12*(ROWS($A$1:A4)-1))*IMABS($B$31)</f>
        <v>0.70710678118654802</v>
      </c>
    </row>
    <row r="37" spans="2:4" x14ac:dyDescent="0.25">
      <c r="B37" s="3"/>
      <c r="C37" s="3">
        <f>SIN(PI()/12*(ROWS($A$1:A5)-1))*IMABS($B$31)</f>
        <v>0.86602540378443915</v>
      </c>
      <c r="D37" s="3">
        <f>COS(PI()/12*(ROWS($A$1:A5)-1))*IMABS($B$31)</f>
        <v>0.50000000000000044</v>
      </c>
    </row>
    <row r="38" spans="2:4" x14ac:dyDescent="0.25">
      <c r="B38" s="3"/>
      <c r="C38" s="3">
        <f>SIN(PI()/12*(ROWS($A$1:A6)-1))*IMABS($B$31)</f>
        <v>0.96592582628906887</v>
      </c>
      <c r="D38" s="3">
        <f>COS(PI()/12*(ROWS($A$1:A6)-1))*IMABS($B$31)</f>
        <v>0.25881904510252113</v>
      </c>
    </row>
    <row r="39" spans="2:4" x14ac:dyDescent="0.25">
      <c r="B39" s="3"/>
      <c r="C39" s="3">
        <f>SIN(PI()/12*(ROWS($A$1:A7)-1))*IMABS($B$31)</f>
        <v>1.0000000000000007</v>
      </c>
      <c r="D39" s="3">
        <f>COS(PI()/12*(ROWS($A$1:A7)-1))*IMABS($B$31)</f>
        <v>6.1257422745431037E-17</v>
      </c>
    </row>
    <row r="40" spans="2:4" x14ac:dyDescent="0.25">
      <c r="B40" s="3"/>
      <c r="C40" s="3">
        <f>SIN(PI()/12*(ROWS($A$1:A8)-1))*IMABS($B$31)</f>
        <v>0.96592582628906898</v>
      </c>
      <c r="D40" s="3">
        <f>COS(PI()/12*(ROWS($A$1:A8)-1))*IMABS($B$31)</f>
        <v>-0.25881904510252079</v>
      </c>
    </row>
    <row r="41" spans="2:4" x14ac:dyDescent="0.25">
      <c r="B41" s="3"/>
      <c r="C41" s="3">
        <f>SIN(PI()/12*(ROWS($A$1:A9)-1))*IMABS($B$31)</f>
        <v>0.86602540378443926</v>
      </c>
      <c r="D41" s="3">
        <f>COS(PI()/12*(ROWS($A$1:A9)-1))*IMABS($B$31)</f>
        <v>-0.50000000000000011</v>
      </c>
    </row>
    <row r="42" spans="2:4" x14ac:dyDescent="0.25">
      <c r="B42" s="3"/>
      <c r="C42" s="3">
        <f>SIN(PI()/12*(ROWS($A$1:A10)-1))*IMABS($B$31)</f>
        <v>0.70710678118654802</v>
      </c>
      <c r="D42" s="3">
        <f>COS(PI()/12*(ROWS($A$1:A10)-1))*IMABS($B$31)</f>
        <v>-0.70710678118654791</v>
      </c>
    </row>
    <row r="43" spans="2:4" x14ac:dyDescent="0.25">
      <c r="B43" s="3"/>
      <c r="C43" s="3">
        <f>SIN(PI()/12*(ROWS($A$1:A11)-1))*IMABS($B$31)</f>
        <v>0.50000000000000067</v>
      </c>
      <c r="D43" s="3">
        <f>COS(PI()/12*(ROWS($A$1:A11)-1))*IMABS($B$31)</f>
        <v>-0.86602540378443904</v>
      </c>
    </row>
    <row r="44" spans="2:4" x14ac:dyDescent="0.25">
      <c r="B44" s="3"/>
      <c r="C44" s="3">
        <f>SIN(PI()/12*(ROWS($A$1:A12)-1))*IMABS($B$31)</f>
        <v>0.25881904510252118</v>
      </c>
      <c r="D44" s="3">
        <f>COS(PI()/12*(ROWS($A$1:A12)-1))*IMABS($B$31)</f>
        <v>-0.96592582628906887</v>
      </c>
    </row>
    <row r="45" spans="2:4" x14ac:dyDescent="0.25">
      <c r="B45" s="3"/>
      <c r="C45" s="3">
        <f>SIN(PI()/12*(ROWS($A$1:A13)-1))*IMABS($B$31)</f>
        <v>1.2251484549086207E-16</v>
      </c>
      <c r="D45" s="3">
        <f>COS(PI()/12*(ROWS($A$1:A13)-1))*IMABS($B$31)</f>
        <v>-1.0000000000000007</v>
      </c>
    </row>
    <row r="46" spans="2:4" x14ac:dyDescent="0.25">
      <c r="B46" s="3"/>
      <c r="C46" s="3">
        <f>SIN(PI()/12*(ROWS($A$1:A14)-1))*IMABS($B$31)</f>
        <v>-0.25881904510252052</v>
      </c>
      <c r="D46" s="3">
        <f>COS(PI()/12*(ROWS($A$1:A14)-1))*IMABS($B$31)</f>
        <v>-0.96592582628906909</v>
      </c>
    </row>
    <row r="47" spans="2:4" x14ac:dyDescent="0.25">
      <c r="B47" s="3"/>
      <c r="C47" s="3">
        <f>SIN(PI()/12*(ROWS($A$1:A15)-1))*IMABS($B$31)</f>
        <v>-0.5</v>
      </c>
      <c r="D47" s="3">
        <f>COS(PI()/12*(ROWS($A$1:A15)-1))*IMABS($B$31)</f>
        <v>-0.86602540378443937</v>
      </c>
    </row>
    <row r="48" spans="2:4" x14ac:dyDescent="0.25">
      <c r="B48" s="3"/>
      <c r="C48" s="3">
        <f>SIN(PI()/12*(ROWS($A$1:A16)-1))*IMABS($B$31)</f>
        <v>-0.70710678118654757</v>
      </c>
      <c r="D48" s="3">
        <f>COS(PI()/12*(ROWS($A$1:A16)-1))*IMABS($B$31)</f>
        <v>-0.70710678118654835</v>
      </c>
    </row>
    <row r="49" spans="2:4" x14ac:dyDescent="0.25">
      <c r="B49" s="3"/>
      <c r="C49" s="3">
        <f>SIN(PI()/12*(ROWS($A$1:A17)-1))*IMABS($B$31)</f>
        <v>-0.86602540378443893</v>
      </c>
      <c r="D49" s="3">
        <f>COS(PI()/12*(ROWS($A$1:A17)-1))*IMABS($B$31)</f>
        <v>-0.50000000000000078</v>
      </c>
    </row>
    <row r="50" spans="2:4" x14ac:dyDescent="0.25">
      <c r="B50" s="3"/>
      <c r="C50" s="3">
        <f>SIN(PI()/12*(ROWS($A$1:A18)-1))*IMABS($B$31)</f>
        <v>-0.96592582628906876</v>
      </c>
      <c r="D50" s="3">
        <f>COS(PI()/12*(ROWS($A$1:A18)-1))*IMABS($B$31)</f>
        <v>-0.25881904510252168</v>
      </c>
    </row>
    <row r="51" spans="2:4" x14ac:dyDescent="0.25">
      <c r="B51" s="3"/>
      <c r="C51" s="3">
        <f>SIN(PI()/12*(ROWS($A$1:A19)-1))*IMABS($B$31)</f>
        <v>-1.0000000000000007</v>
      </c>
      <c r="D51" s="3">
        <f>COS(PI()/12*(ROWS($A$1:A19)-1))*IMABS($B$31)</f>
        <v>-1.8377226823629312E-16</v>
      </c>
    </row>
    <row r="52" spans="2:4" x14ac:dyDescent="0.25">
      <c r="B52" s="3"/>
      <c r="C52" s="3">
        <f>SIN(PI()/12*(ROWS($A$1:A20)-1))*IMABS($B$31)</f>
        <v>-0.96592582628906909</v>
      </c>
      <c r="D52" s="3">
        <f>COS(PI()/12*(ROWS($A$1:A20)-1))*IMABS($B$31)</f>
        <v>0.25881904510252046</v>
      </c>
    </row>
    <row r="53" spans="2:4" x14ac:dyDescent="0.25">
      <c r="B53" s="3"/>
      <c r="C53" s="3">
        <f>SIN(PI()/12*(ROWS($A$1:A21)-1))*IMABS($B$31)</f>
        <v>-0.8660254037844396</v>
      </c>
      <c r="D53" s="3">
        <f>COS(PI()/12*(ROWS($A$1:A21)-1))*IMABS($B$31)</f>
        <v>0.49999999999999967</v>
      </c>
    </row>
    <row r="54" spans="2:4" x14ac:dyDescent="0.25">
      <c r="B54" s="3"/>
      <c r="C54" s="3">
        <f>SIN(PI()/12*(ROWS($A$1:A22)-1))*IMABS($B$31)</f>
        <v>-0.70710678118654813</v>
      </c>
      <c r="D54" s="3">
        <f>COS(PI()/12*(ROWS($A$1:A22)-1))*IMABS($B$31)</f>
        <v>0.70710678118654779</v>
      </c>
    </row>
    <row r="55" spans="2:4" x14ac:dyDescent="0.25">
      <c r="B55" s="3"/>
      <c r="C55" s="3">
        <f>SIN(PI()/12*(ROWS($A$1:A23)-1))*IMABS($B$31)</f>
        <v>-0.50000000000000078</v>
      </c>
      <c r="D55" s="3">
        <f>COS(PI()/12*(ROWS($A$1:A23)-1))*IMABS($B$31)</f>
        <v>0.86602540378443893</v>
      </c>
    </row>
    <row r="56" spans="2:4" x14ac:dyDescent="0.25">
      <c r="B56" s="3"/>
      <c r="C56" s="3">
        <f>SIN(PI()/12*(ROWS($A$1:A24)-1))*IMABS($B$31)</f>
        <v>-0.25881904510252174</v>
      </c>
      <c r="D56" s="3">
        <f>COS(PI()/12*(ROWS($A$1:A24)-1))*IMABS($B$31)</f>
        <v>0.96592582628906876</v>
      </c>
    </row>
    <row r="57" spans="2:4" x14ac:dyDescent="0.25">
      <c r="B57" s="3"/>
      <c r="C57" s="3">
        <f>SIN(PI()/12*(ROWS($A$1:A25)-1))*IMABS($B$31)</f>
        <v>-2.4502969098172415E-16</v>
      </c>
      <c r="D57" s="3">
        <f>COS(PI()/12*(ROWS($A$1:A25)-1))*IMABS($B$31)</f>
        <v>1.0000000000000007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62C1-5360-49B0-80AF-9C954DDD929A}">
  <dimension ref="B2:AC40"/>
  <sheetViews>
    <sheetView showGridLines="0" zoomScaleNormal="100" workbookViewId="0">
      <selection activeCell="J34" sqref="J34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7109375" bestFit="1" customWidth="1"/>
    <col min="6" max="6" width="14.140625" bestFit="1" customWidth="1"/>
    <col min="7" max="7" width="6.42578125" customWidth="1"/>
    <col min="8" max="8" width="9.14062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5:29" ht="15" customHeight="1" x14ac:dyDescent="0.25">
      <c r="E3" s="6"/>
      <c r="G3" s="4"/>
      <c r="H3" s="1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1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1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1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1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1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1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1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1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1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1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1" t="s">
        <v>12</v>
      </c>
      <c r="C24" s="1" t="s">
        <v>13</v>
      </c>
      <c r="D24" s="1" t="s">
        <v>14</v>
      </c>
      <c r="E24" s="16" t="s">
        <v>4</v>
      </c>
      <c r="F24" s="17" t="s">
        <v>5</v>
      </c>
      <c r="L24">
        <f>DEGREES(PI()/4)</f>
        <v>45</v>
      </c>
    </row>
    <row r="25" spans="2:29" ht="15" customHeight="1" x14ac:dyDescent="0.25">
      <c r="B25" s="1">
        <v>0</v>
      </c>
      <c r="C25" s="1">
        <v>0</v>
      </c>
      <c r="D25" s="1" t="str">
        <f>IMEXP(COMPLEX(B25,C25))</f>
        <v>1</v>
      </c>
      <c r="E25" s="1">
        <f>IMREAL(D25)</f>
        <v>1</v>
      </c>
      <c r="F25" s="1">
        <f>IMAGINARY(D25)</f>
        <v>0</v>
      </c>
      <c r="G25" s="1"/>
      <c r="H25" s="15"/>
    </row>
    <row r="26" spans="2:29" ht="15" customHeight="1" x14ac:dyDescent="0.25">
      <c r="B26" s="1">
        <v>0</v>
      </c>
      <c r="C26" s="1">
        <f>C25+PI()/4</f>
        <v>0.78539816339744828</v>
      </c>
      <c r="D26" s="1" t="str">
        <f t="shared" ref="D26:D40" si="0">IMEXP(COMPLEX(B26,C26))</f>
        <v>0.707106781186548+0.707106781186547i</v>
      </c>
      <c r="E26" s="1">
        <f>IMREAL(D26)</f>
        <v>0.70710678118654802</v>
      </c>
      <c r="F26" s="1">
        <f>IMAGINARY(D26)</f>
        <v>0.70710678118654702</v>
      </c>
      <c r="G26" s="1"/>
      <c r="H26" s="15"/>
    </row>
    <row r="27" spans="2:29" ht="15" customHeight="1" x14ac:dyDescent="0.25">
      <c r="B27" s="1">
        <v>0</v>
      </c>
      <c r="C27" s="1">
        <f t="shared" ref="C27:C40" si="1">C26+PI()/4</f>
        <v>1.5707963267948966</v>
      </c>
      <c r="D27" s="1" t="str">
        <f t="shared" si="0"/>
        <v>-3.49145625605507E-15+i</v>
      </c>
      <c r="E27" s="1">
        <f t="shared" ref="E27:E40" si="2">IMREAL(D27)</f>
        <v>-3.4914562560550699E-15</v>
      </c>
      <c r="F27" s="1">
        <f t="shared" ref="F27:F40" si="3">IMAGINARY(D27)</f>
        <v>1</v>
      </c>
      <c r="G27" s="1" t="s">
        <v>15</v>
      </c>
      <c r="H27" s="15"/>
    </row>
    <row r="28" spans="2:29" ht="15" customHeight="1" x14ac:dyDescent="0.25">
      <c r="B28" s="1">
        <v>0</v>
      </c>
      <c r="C28" s="1">
        <f t="shared" si="1"/>
        <v>2.3561944901923448</v>
      </c>
      <c r="D28" s="1" t="str">
        <f t="shared" si="0"/>
        <v>-0.707106781186544+0.707106781186551i</v>
      </c>
      <c r="E28" s="1">
        <f t="shared" si="2"/>
        <v>-0.70710678118654402</v>
      </c>
      <c r="F28" s="1">
        <f t="shared" si="3"/>
        <v>0.70710678118655101</v>
      </c>
      <c r="G28" s="1"/>
      <c r="H28" s="15"/>
    </row>
    <row r="29" spans="2:29" ht="15" customHeight="1" x14ac:dyDescent="0.25">
      <c r="B29" s="1">
        <v>0</v>
      </c>
      <c r="C29" s="1">
        <f t="shared" si="1"/>
        <v>3.1415926535897931</v>
      </c>
      <c r="D29" s="1" t="str">
        <f t="shared" si="0"/>
        <v>-1+3.2311393144413E-15i</v>
      </c>
      <c r="E29" s="1">
        <f t="shared" si="2"/>
        <v>-1</v>
      </c>
      <c r="F29" s="1">
        <f t="shared" si="3"/>
        <v>3.2311393144412999E-15</v>
      </c>
      <c r="G29" s="1" t="s">
        <v>16</v>
      </c>
      <c r="H29" s="15"/>
    </row>
    <row r="30" spans="2:29" ht="15" customHeight="1" x14ac:dyDescent="0.25">
      <c r="B30" s="1">
        <v>0</v>
      </c>
      <c r="C30" s="1">
        <f t="shared" si="1"/>
        <v>3.9269908169872414</v>
      </c>
      <c r="D30" s="1" t="str">
        <f t="shared" si="0"/>
        <v>-0.707106781186549-0.707106781186546i</v>
      </c>
      <c r="E30" s="1">
        <f t="shared" si="2"/>
        <v>-0.70710678118654902</v>
      </c>
      <c r="F30" s="1">
        <f t="shared" si="3"/>
        <v>-0.70710678118654602</v>
      </c>
      <c r="G30" s="1"/>
      <c r="H30" s="15"/>
    </row>
    <row r="31" spans="2:29" ht="15" customHeight="1" x14ac:dyDescent="0.25">
      <c r="B31" s="1">
        <v>0</v>
      </c>
      <c r="C31" s="1">
        <f t="shared" si="1"/>
        <v>4.7123889803846897</v>
      </c>
      <c r="D31" s="1" t="str">
        <f t="shared" si="0"/>
        <v>-1.83772268236293E-16-i</v>
      </c>
      <c r="E31" s="1">
        <f t="shared" si="2"/>
        <v>-1.83772268236293E-16</v>
      </c>
      <c r="F31" s="1">
        <f t="shared" si="3"/>
        <v>-1</v>
      </c>
      <c r="G31" s="1" t="s">
        <v>17</v>
      </c>
      <c r="H31" s="15"/>
    </row>
    <row r="32" spans="2:29" ht="15" customHeight="1" x14ac:dyDescent="0.25">
      <c r="B32" s="1">
        <v>0</v>
      </c>
      <c r="C32" s="1">
        <f t="shared" si="1"/>
        <v>5.497787143782138</v>
      </c>
      <c r="D32" s="1" t="str">
        <f t="shared" si="0"/>
        <v>0.707106781186549-0.707106781186546i</v>
      </c>
      <c r="E32" s="1">
        <f t="shared" si="2"/>
        <v>0.70710678118654902</v>
      </c>
      <c r="F32" s="1">
        <f t="shared" si="3"/>
        <v>-0.70710678118654602</v>
      </c>
      <c r="G32" s="1"/>
      <c r="H32" s="15"/>
    </row>
    <row r="33" spans="2:8" ht="15" customHeight="1" x14ac:dyDescent="0.25">
      <c r="B33" s="1">
        <v>0</v>
      </c>
      <c r="C33" s="1">
        <f t="shared" si="1"/>
        <v>6.2831853071795862</v>
      </c>
      <c r="D33" s="1" t="str">
        <f t="shared" si="0"/>
        <v>1+3.30768398781878E-15i</v>
      </c>
      <c r="E33" s="1">
        <f t="shared" si="2"/>
        <v>1</v>
      </c>
      <c r="F33" s="1">
        <f t="shared" si="3"/>
        <v>3.3076839878187801E-15</v>
      </c>
      <c r="G33" s="1" t="s">
        <v>18</v>
      </c>
      <c r="H33" s="15"/>
    </row>
    <row r="34" spans="2:8" ht="15" customHeight="1" x14ac:dyDescent="0.25">
      <c r="B34" s="1">
        <v>0</v>
      </c>
      <c r="C34" s="1">
        <f t="shared" si="1"/>
        <v>7.0685834705770345</v>
      </c>
      <c r="D34" s="1" t="str">
        <f t="shared" si="0"/>
        <v>0.707106781186551+0.707106781186544i</v>
      </c>
      <c r="E34" s="1">
        <f t="shared" si="2"/>
        <v>0.70710678118655101</v>
      </c>
      <c r="F34" s="1">
        <f t="shared" si="3"/>
        <v>0.70710678118654402</v>
      </c>
      <c r="G34" s="1"/>
      <c r="H34" s="15"/>
    </row>
    <row r="35" spans="2:8" ht="15" customHeight="1" x14ac:dyDescent="0.25">
      <c r="B35" s="1">
        <v>0</v>
      </c>
      <c r="C35" s="1">
        <f t="shared" si="1"/>
        <v>7.8539816339744828</v>
      </c>
      <c r="D35" s="1" t="str">
        <f t="shared" si="0"/>
        <v>2.97082237282753E-15+i</v>
      </c>
      <c r="E35" s="1">
        <f t="shared" si="2"/>
        <v>2.9708223728275299E-15</v>
      </c>
      <c r="F35" s="1">
        <f t="shared" si="3"/>
        <v>1</v>
      </c>
      <c r="G35" s="1" t="s">
        <v>20</v>
      </c>
      <c r="H35" s="15"/>
    </row>
    <row r="36" spans="2:8" ht="15" customHeight="1" x14ac:dyDescent="0.25">
      <c r="B36" s="1">
        <v>0</v>
      </c>
      <c r="C36" s="1">
        <f t="shared" si="1"/>
        <v>8.6393797973719302</v>
      </c>
      <c r="D36" s="1" t="str">
        <f t="shared" si="0"/>
        <v>-0.707106781186547+0.707106781186548i</v>
      </c>
      <c r="E36" s="1">
        <f t="shared" si="2"/>
        <v>-0.70710678118654702</v>
      </c>
      <c r="F36" s="1">
        <f t="shared" si="3"/>
        <v>0.70710678118654802</v>
      </c>
      <c r="G36" s="1"/>
      <c r="H36" s="15"/>
    </row>
    <row r="37" spans="2:8" ht="15" customHeight="1" x14ac:dyDescent="0.25">
      <c r="B37" s="1">
        <v>0</v>
      </c>
      <c r="C37" s="1">
        <f t="shared" si="1"/>
        <v>9.4247779607693793</v>
      </c>
      <c r="D37" s="1" t="str">
        <f t="shared" si="0"/>
        <v>-1+3.67544536472586E-16i</v>
      </c>
      <c r="E37" s="1">
        <f t="shared" si="2"/>
        <v>-1</v>
      </c>
      <c r="F37" s="1">
        <f t="shared" si="3"/>
        <v>3.67544536472586E-16</v>
      </c>
      <c r="G37" s="1" t="s">
        <v>19</v>
      </c>
      <c r="H37" s="15"/>
    </row>
    <row r="38" spans="2:8" ht="15" customHeight="1" x14ac:dyDescent="0.25">
      <c r="B38" s="1">
        <v>0</v>
      </c>
      <c r="C38" s="1">
        <f t="shared" si="1"/>
        <v>10.210176124166829</v>
      </c>
      <c r="D38" s="1" t="str">
        <f t="shared" si="0"/>
        <v>-0.707106781186567-0.707106781186528i</v>
      </c>
      <c r="E38" s="1">
        <f t="shared" si="2"/>
        <v>-0.707106781186567</v>
      </c>
      <c r="F38" s="1">
        <f t="shared" si="3"/>
        <v>-0.70710678118652803</v>
      </c>
      <c r="G38" s="1"/>
      <c r="H38" s="15"/>
    </row>
    <row r="39" spans="2:8" ht="15" customHeight="1" x14ac:dyDescent="0.25">
      <c r="B39" s="1">
        <v>0</v>
      </c>
      <c r="C39" s="1">
        <f t="shared" si="1"/>
        <v>10.995574287564278</v>
      </c>
      <c r="D39" s="1" t="str">
        <f t="shared" si="0"/>
        <v>2.44401937923855E-14-i</v>
      </c>
      <c r="E39" s="1">
        <f t="shared" si="2"/>
        <v>2.4440193792385499E-14</v>
      </c>
      <c r="F39" s="1">
        <f t="shared" si="3"/>
        <v>-1</v>
      </c>
      <c r="G39" s="1" t="s">
        <v>21</v>
      </c>
      <c r="H39" s="15"/>
    </row>
    <row r="40" spans="2:8" ht="15" customHeight="1" x14ac:dyDescent="0.25">
      <c r="B40" s="1">
        <v>0</v>
      </c>
      <c r="C40" s="1">
        <f t="shared" si="1"/>
        <v>11.780972450961727</v>
      </c>
      <c r="D40" s="1" t="str">
        <f t="shared" si="0"/>
        <v>0.70710678118653-0.707106781186565i</v>
      </c>
      <c r="E40" s="1">
        <f t="shared" si="2"/>
        <v>0.70710678118653003</v>
      </c>
      <c r="F40" s="1">
        <f t="shared" si="3"/>
        <v>-0.707106781186565</v>
      </c>
      <c r="G40" s="1"/>
      <c r="H40" s="15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IMEXP function</vt:lpstr>
      <vt:lpstr>Example</vt:lpstr>
      <vt:lpstr>Formula</vt:lpstr>
      <vt:lpstr>Argand - e</vt:lpstr>
      <vt:lpstr>Chart</vt:lpstr>
      <vt:lpstr>Wave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2023-05-31T19:27:21Z</dcterms:modified>
</cp:coreProperties>
</file>