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C7B83D9C-9372-4BCE-A345-7555EAE09550}" xr6:coauthVersionLast="47" xr6:coauthVersionMax="47" xr10:uidLastSave="{00000000-0000-0000-0000-000000000000}"/>
  <bookViews>
    <workbookView xWindow="-120" yWindow="-120" windowWidth="29040" windowHeight="17640" xr2:uid="{DB7A8F1A-D9C0-45D3-8756-05D284CF1031}"/>
  </bookViews>
  <sheets>
    <sheet name="Sector performance" sheetId="2" r:id="rId1"/>
  </sheets>
  <definedNames>
    <definedName name="_xlnm._FilterDatabase" localSheetId="0" hidden="1">'Sector performance'!$A$2:$Q$37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E37" i="2" a="1"/>
  <c r="E37" i="2" s="1"/>
  <c r="D37" i="2" a="1"/>
  <c r="D37" i="2" s="1"/>
  <c r="C37" i="2" a="1"/>
  <c r="C37" i="2" s="1"/>
  <c r="E36" i="2" a="1"/>
  <c r="E36" i="2" s="1"/>
  <c r="D36" i="2" a="1"/>
  <c r="D36" i="2" s="1"/>
  <c r="C36" i="2" a="1"/>
  <c r="C36" i="2" s="1"/>
  <c r="E35" i="2" a="1"/>
  <c r="E35" i="2" s="1"/>
  <c r="D35" i="2" a="1"/>
  <c r="D35" i="2" s="1"/>
  <c r="C35" i="2" a="1"/>
  <c r="C35" i="2" s="1"/>
  <c r="E34" i="2" a="1"/>
  <c r="E34" i="2" s="1"/>
  <c r="D34" i="2" a="1"/>
  <c r="D34" i="2" s="1"/>
  <c r="C34" i="2" a="1"/>
  <c r="C34" i="2" s="1"/>
  <c r="E33" i="2" a="1"/>
  <c r="E33" i="2" s="1"/>
  <c r="D33" i="2" a="1"/>
  <c r="D33" i="2" s="1"/>
  <c r="C33" i="2" a="1"/>
  <c r="C33" i="2" s="1"/>
  <c r="E32" i="2" a="1"/>
  <c r="E32" i="2" s="1"/>
  <c r="D32" i="2" a="1"/>
  <c r="D32" i="2" s="1"/>
  <c r="C32" i="2" a="1"/>
  <c r="C32" i="2" s="1"/>
  <c r="E31" i="2" a="1"/>
  <c r="E31" i="2" s="1"/>
  <c r="D31" i="2" a="1"/>
  <c r="D31" i="2" s="1"/>
  <c r="C31" i="2" a="1"/>
  <c r="C31" i="2" s="1"/>
  <c r="E30" i="2" a="1"/>
  <c r="E30" i="2" s="1"/>
  <c r="D30" i="2" a="1"/>
  <c r="D30" i="2" s="1"/>
  <c r="C30" i="2" a="1"/>
  <c r="C30" i="2" s="1"/>
  <c r="E29" i="2" a="1"/>
  <c r="E29" i="2" s="1"/>
  <c r="D29" i="2" a="1"/>
  <c r="D29" i="2" s="1"/>
  <c r="C29" i="2" a="1"/>
  <c r="C29" i="2" s="1"/>
  <c r="E28" i="2" a="1"/>
  <c r="E28" i="2" s="1"/>
  <c r="D28" i="2" a="1"/>
  <c r="D28" i="2" s="1"/>
  <c r="C28" i="2" a="1"/>
  <c r="C28" i="2" s="1"/>
  <c r="E27" i="2" a="1"/>
  <c r="E27" i="2" s="1"/>
  <c r="D27" i="2" a="1"/>
  <c r="D27" i="2" s="1"/>
  <c r="C27" i="2" a="1"/>
  <c r="C27" i="2" s="1"/>
  <c r="E26" i="2" a="1"/>
  <c r="E26" i="2" s="1"/>
  <c r="D26" i="2" a="1"/>
  <c r="D26" i="2" s="1"/>
  <c r="C26" i="2" a="1"/>
  <c r="C26" i="2" s="1"/>
  <c r="E25" i="2" a="1"/>
  <c r="E25" i="2" s="1"/>
  <c r="D25" i="2" a="1"/>
  <c r="D25" i="2" s="1"/>
  <c r="C25" i="2" a="1"/>
  <c r="C25" i="2" s="1"/>
  <c r="E24" i="2" a="1"/>
  <c r="E24" i="2" s="1"/>
  <c r="D24" i="2" a="1"/>
  <c r="D24" i="2" s="1"/>
  <c r="C24" i="2" a="1"/>
  <c r="C24" i="2" s="1"/>
  <c r="E23" i="2" a="1"/>
  <c r="E23" i="2" s="1"/>
  <c r="D23" i="2" a="1"/>
  <c r="D23" i="2" s="1"/>
  <c r="C23" i="2" a="1"/>
  <c r="C23" i="2" s="1"/>
  <c r="E22" i="2" a="1"/>
  <c r="E22" i="2" s="1"/>
  <c r="D22" i="2" a="1"/>
  <c r="D22" i="2" s="1"/>
  <c r="C22" i="2" a="1"/>
  <c r="C22" i="2" s="1"/>
  <c r="E21" i="2" a="1"/>
  <c r="E21" i="2" s="1"/>
  <c r="D21" i="2" a="1"/>
  <c r="D21" i="2" s="1"/>
  <c r="C21" i="2" a="1"/>
  <c r="C21" i="2" s="1"/>
  <c r="E20" i="2" a="1"/>
  <c r="E20" i="2" s="1"/>
  <c r="D20" i="2" a="1"/>
  <c r="D20" i="2" s="1"/>
  <c r="C20" i="2" a="1"/>
  <c r="C20" i="2" s="1"/>
  <c r="E19" i="2" a="1"/>
  <c r="E19" i="2" s="1"/>
  <c r="D19" i="2" a="1"/>
  <c r="D19" i="2" s="1"/>
  <c r="C19" i="2" a="1"/>
  <c r="C19" i="2" s="1"/>
  <c r="E18" i="2" a="1"/>
  <c r="E18" i="2" s="1"/>
  <c r="D18" i="2" a="1"/>
  <c r="D18" i="2" s="1"/>
  <c r="C18" i="2" a="1"/>
  <c r="C18" i="2" s="1"/>
  <c r="E17" i="2" a="1"/>
  <c r="E17" i="2" s="1"/>
  <c r="D17" i="2" a="1"/>
  <c r="D17" i="2" s="1"/>
  <c r="C17" i="2" a="1"/>
  <c r="C17" i="2" s="1"/>
  <c r="E16" i="2" a="1"/>
  <c r="E16" i="2" s="1"/>
  <c r="D16" i="2" a="1"/>
  <c r="D16" i="2" s="1"/>
  <c r="C16" i="2" a="1"/>
  <c r="C16" i="2" s="1"/>
  <c r="E15" i="2" a="1"/>
  <c r="E15" i="2" s="1"/>
  <c r="D15" i="2" a="1"/>
  <c r="D15" i="2" s="1"/>
  <c r="C15" i="2"/>
  <c r="C15" i="2" a="1"/>
  <c r="E14" i="2" a="1"/>
  <c r="E14" i="2" s="1"/>
  <c r="D14" i="2" a="1"/>
  <c r="D14" i="2" s="1"/>
  <c r="C14" i="2" a="1"/>
  <c r="C14" i="2" s="1"/>
  <c r="E13" i="2" a="1"/>
  <c r="E13" i="2" s="1"/>
  <c r="D13" i="2" a="1"/>
  <c r="D13" i="2" s="1"/>
  <c r="C13" i="2" a="1"/>
  <c r="C13" i="2" s="1"/>
  <c r="E12" i="2" a="1"/>
  <c r="E12" i="2" s="1"/>
  <c r="D12" i="2" a="1"/>
  <c r="D12" i="2" s="1"/>
  <c r="C12" i="2" a="1"/>
  <c r="C12" i="2" s="1"/>
  <c r="E11" i="2" a="1"/>
  <c r="E11" i="2" s="1"/>
  <c r="D11" i="2" a="1"/>
  <c r="D11" i="2" s="1"/>
  <c r="C11" i="2" a="1"/>
  <c r="C11" i="2" s="1"/>
  <c r="E10" i="2" a="1"/>
  <c r="E10" i="2" s="1"/>
  <c r="D10" i="2" a="1"/>
  <c r="D10" i="2" s="1"/>
  <c r="C10" i="2" a="1"/>
  <c r="C10" i="2" s="1"/>
  <c r="E9" i="2" a="1"/>
  <c r="E9" i="2" s="1"/>
  <c r="D9" i="2" a="1"/>
  <c r="D9" i="2" s="1"/>
  <c r="C9" i="2" a="1"/>
  <c r="C9" i="2" s="1"/>
  <c r="E8" i="2" a="1"/>
  <c r="E8" i="2" s="1"/>
  <c r="D8" i="2" a="1"/>
  <c r="D8" i="2" s="1"/>
  <c r="C8" i="2" a="1"/>
  <c r="C8" i="2" s="1"/>
  <c r="E7" i="2" a="1"/>
  <c r="E7" i="2" s="1"/>
  <c r="D7" i="2" a="1"/>
  <c r="D7" i="2" s="1"/>
  <c r="C7" i="2" a="1"/>
  <c r="C7" i="2" s="1"/>
  <c r="E6" i="2" a="1"/>
  <c r="E6" i="2" s="1"/>
  <c r="D6" i="2" a="1"/>
  <c r="D6" i="2" s="1"/>
  <c r="C6" i="2" a="1"/>
  <c r="C6" i="2" s="1"/>
  <c r="E5" i="2" a="1"/>
  <c r="E5" i="2" s="1"/>
  <c r="D5" i="2" a="1"/>
  <c r="D5" i="2" s="1"/>
  <c r="C5" i="2" a="1"/>
  <c r="C5" i="2" s="1"/>
  <c r="E4" i="2" a="1"/>
  <c r="E4" i="2" s="1"/>
  <c r="D4" i="2" a="1"/>
  <c r="D4" i="2" s="1"/>
  <c r="C4" i="2"/>
  <c r="C4" i="2" a="1"/>
  <c r="E3" i="2" a="1"/>
  <c r="E3" i="2" s="1"/>
  <c r="D3" i="2" a="1"/>
  <c r="D3" i="2" s="1"/>
  <c r="C3" i="2" a="1"/>
  <c r="C3" i="2" s="1"/>
  <c r="Q1" i="2" a="1"/>
  <c r="Q1" i="2" s="1"/>
  <c r="P1" i="2" a="1"/>
  <c r="P1" i="2" s="1"/>
  <c r="O1" i="2" a="1"/>
  <c r="O1" i="2" s="1"/>
  <c r="N1" i="2" a="1"/>
  <c r="N1" i="2" s="1"/>
  <c r="M1" i="2" a="1"/>
  <c r="M1" i="2" s="1"/>
  <c r="L1" i="2" a="1"/>
  <c r="L1" i="2" s="1"/>
  <c r="K1" i="2" a="1"/>
  <c r="K1" i="2" s="1"/>
  <c r="J1" i="2" a="1"/>
  <c r="J1" i="2" s="1"/>
  <c r="I1" i="2"/>
  <c r="H1" i="2"/>
  <c r="G1" i="2"/>
  <c r="F1" i="2"/>
  <c r="M15" i="2" a="1"/>
  <c r="M10" i="2" a="1"/>
  <c r="M3" i="2" a="1"/>
  <c r="G29" i="2" a="1"/>
  <c r="H27" i="2" a="1"/>
  <c r="O32" i="2" a="1"/>
  <c r="I29" i="2" a="1"/>
  <c r="G33" i="2" a="1"/>
  <c r="Q4" i="2" a="1"/>
  <c r="M3" i="2" l="1"/>
  <c r="O32" i="2"/>
  <c r="G33" i="2"/>
  <c r="Q4" i="2"/>
  <c r="M15" i="2"/>
  <c r="M10" i="2"/>
  <c r="H27" i="2"/>
  <c r="G29" i="2"/>
  <c r="I29" i="2"/>
  <c r="I11" i="2" a="1"/>
  <c r="J8" i="2" a="1"/>
  <c r="M11" i="2" a="1"/>
  <c r="P11" i="2" a="1"/>
  <c r="P4" i="2" a="1"/>
  <c r="K37" i="2" a="1"/>
  <c r="K16" i="2" a="1"/>
  <c r="L21" i="2" a="1"/>
  <c r="J36" i="2" a="1"/>
  <c r="P8" i="2" a="1"/>
  <c r="M17" i="2" a="1"/>
  <c r="L11" i="2" a="1"/>
  <c r="I5" i="2" a="1"/>
  <c r="G37" i="2" a="1"/>
  <c r="Q16" i="2" a="1"/>
  <c r="J6" i="2" a="1"/>
  <c r="O33" i="2" a="1"/>
  <c r="J11" i="2" a="1"/>
  <c r="L12" i="2" a="1"/>
  <c r="K13" i="2" a="1"/>
  <c r="G23" i="2" a="1"/>
  <c r="K30" i="2" a="1"/>
  <c r="F26" i="2" a="1"/>
  <c r="K18" i="2" a="1"/>
  <c r="N35" i="2" a="1"/>
  <c r="I35" i="2" a="1"/>
  <c r="J23" i="2" a="1"/>
  <c r="M4" i="2" a="1"/>
  <c r="F20" i="2" a="1"/>
  <c r="M16" i="2" a="1"/>
  <c r="K23" i="2" a="1"/>
  <c r="I36" i="2" a="1"/>
  <c r="K33" i="2" a="1"/>
  <c r="H7" i="2" a="1"/>
  <c r="O34" i="2" a="1"/>
  <c r="F17" i="2" a="1"/>
  <c r="L15" i="2" a="1"/>
  <c r="O21" i="2" a="1"/>
  <c r="K28" i="2" a="1"/>
  <c r="H17" i="2" a="1"/>
  <c r="O19" i="2" a="1"/>
  <c r="Q18" i="2" a="1"/>
  <c r="K25" i="2" a="1"/>
  <c r="P7" i="2" a="1"/>
  <c r="H34" i="2" a="1"/>
  <c r="F19" i="2" a="1"/>
  <c r="G15" i="2" a="1"/>
  <c r="I24" i="2" a="1"/>
  <c r="O28" i="2" a="1"/>
  <c r="Q27" i="2" a="1"/>
  <c r="J18" i="2" a="1"/>
  <c r="Q11" i="2" a="1"/>
  <c r="P6" i="2" a="1"/>
  <c r="O22" i="2" a="1"/>
  <c r="J26" i="2" a="1"/>
  <c r="I12" i="2" a="1"/>
  <c r="L13" i="2" a="1"/>
  <c r="O23" i="2" a="1"/>
  <c r="M26" i="2" a="1"/>
  <c r="F35" i="2" a="1"/>
  <c r="G6" i="2" a="1"/>
  <c r="O36" i="2" a="1"/>
  <c r="J25" i="2" a="1"/>
  <c r="P12" i="2" a="1"/>
  <c r="H13" i="2" a="1"/>
  <c r="M23" i="2" a="1"/>
  <c r="M29" i="2" a="1"/>
  <c r="F29" i="2" a="1"/>
  <c r="O9" i="2" a="1"/>
  <c r="N23" i="2" a="1"/>
  <c r="L33" i="2" a="1"/>
  <c r="I16" i="2" a="1"/>
  <c r="I4" i="2" a="1"/>
  <c r="G16" i="2" a="1"/>
  <c r="F22" i="2" a="1"/>
  <c r="P18" i="2" a="1"/>
  <c r="J35" i="2" a="1"/>
  <c r="H19" i="2" a="1"/>
  <c r="O27" i="2" a="1"/>
  <c r="O18" i="2" a="1"/>
  <c r="H32" i="2" a="1"/>
  <c r="N34" i="2" a="1"/>
  <c r="I26" i="2" a="1"/>
  <c r="K10" i="2" a="1"/>
  <c r="O3" i="2" a="1"/>
  <c r="L22" i="2" a="1"/>
  <c r="I28" i="2" a="1"/>
  <c r="O35" i="2" a="1"/>
  <c r="K19" i="2" a="1"/>
  <c r="I20" i="2" a="1"/>
  <c r="G3" i="2" a="1"/>
  <c r="H4" i="2" a="1"/>
  <c r="L29" i="2" a="1"/>
  <c r="G26" i="2" a="1"/>
  <c r="K3" i="2" a="1"/>
  <c r="L16" i="2" a="1"/>
  <c r="I25" i="2" a="1"/>
  <c r="G13" i="2" a="1"/>
  <c r="H24" i="2" a="1"/>
  <c r="N20" i="2" a="1"/>
  <c r="P14" i="2" a="1"/>
  <c r="H29" i="2" a="1"/>
  <c r="M34" i="2" a="1"/>
  <c r="O24" i="2" a="1"/>
  <c r="L10" i="2" a="1"/>
  <c r="M14" i="2" a="1"/>
  <c r="H16" i="2" a="1"/>
  <c r="I6" i="2" a="1"/>
  <c r="O29" i="2" a="1"/>
  <c r="J17" i="2" a="1"/>
  <c r="Q25" i="2" a="1"/>
  <c r="I14" i="2" a="1"/>
  <c r="H15" i="2" a="1"/>
  <c r="Q36" i="2" a="1"/>
  <c r="P5" i="2" a="1"/>
  <c r="I3" i="2" a="1"/>
  <c r="O13" i="2" a="1"/>
  <c r="O17" i="2" a="1"/>
  <c r="I31" i="2" a="1"/>
  <c r="K14" i="2" a="1"/>
  <c r="Q19" i="2" a="1"/>
  <c r="K36" i="2" a="1"/>
  <c r="F11" i="2" a="1"/>
  <c r="P25" i="2" a="1"/>
  <c r="K35" i="2" a="1"/>
  <c r="M19" i="2" a="1"/>
  <c r="I27" i="2" a="1"/>
  <c r="I17" i="2" a="1"/>
  <c r="F30" i="2" a="1"/>
  <c r="N33" i="2" a="1"/>
  <c r="F7" i="2" a="1"/>
  <c r="M31" i="2" a="1"/>
  <c r="F10" i="2" a="1"/>
  <c r="Q9" i="2" a="1"/>
  <c r="L19" i="2" a="1"/>
  <c r="H6" i="2" a="1"/>
  <c r="Q12" i="2" a="1"/>
  <c r="Q33" i="2" a="1"/>
  <c r="P13" i="2" a="1"/>
  <c r="I8" i="2" a="1"/>
  <c r="M22" i="2" a="1"/>
  <c r="O4" i="2" a="1"/>
  <c r="L9" i="2" a="1"/>
  <c r="P37" i="2" a="1"/>
  <c r="J24" i="2" a="1"/>
  <c r="P30" i="2" a="1"/>
  <c r="Q14" i="2" a="1"/>
  <c r="J4" i="2" a="1"/>
  <c r="F24" i="2" a="1"/>
  <c r="K8" i="2" a="1"/>
  <c r="M33" i="2" a="1"/>
  <c r="H5" i="2" a="1"/>
  <c r="H14" i="2" a="1"/>
  <c r="L37" i="2" a="1"/>
  <c r="Q24" i="2" a="1"/>
  <c r="L14" i="2" a="1"/>
  <c r="G25" i="2" a="1"/>
  <c r="M12" i="2" a="1"/>
  <c r="K21" i="2" a="1"/>
  <c r="L17" i="2" a="1"/>
  <c r="K22" i="2" a="1"/>
  <c r="H28" i="2" a="1"/>
  <c r="G20" i="2" a="1"/>
  <c r="F36" i="2" a="1"/>
  <c r="P22" i="2" a="1"/>
  <c r="L35" i="2" a="1"/>
  <c r="N19" i="2" a="1"/>
  <c r="J27" i="2" a="1"/>
  <c r="G12" i="2" a="1"/>
  <c r="H26" i="2" a="1"/>
  <c r="J19" i="2" a="1"/>
  <c r="F25" i="2" a="1"/>
  <c r="P32" i="2" a="1"/>
  <c r="Q35" i="2" a="1"/>
  <c r="I19" i="2" a="1"/>
  <c r="P27" i="2" a="1"/>
  <c r="O12" i="2" a="1"/>
  <c r="J28" i="2" a="1"/>
  <c r="N4" i="2" a="1"/>
  <c r="O7" i="2" a="1"/>
  <c r="H31" i="2" a="1"/>
  <c r="J10" i="2" a="1"/>
  <c r="F9" i="2" a="1"/>
  <c r="F18" i="2" a="1"/>
  <c r="P36" i="2" a="1"/>
  <c r="N13" i="2" a="1"/>
  <c r="Q7" i="2" a="1"/>
  <c r="I34" i="2" a="1"/>
  <c r="K17" i="2" a="1"/>
  <c r="Q15" i="2" a="1"/>
  <c r="I21" i="2" a="1"/>
  <c r="N21" i="2" a="1"/>
  <c r="O10" i="2" a="1"/>
  <c r="F12" i="2" a="1"/>
  <c r="J15" i="2" a="1"/>
  <c r="H8" i="2" a="1"/>
  <c r="J33" i="2" a="1"/>
  <c r="K11" i="2" a="1"/>
  <c r="Q13" i="2" a="1"/>
  <c r="F37" i="2" a="1"/>
  <c r="F21" i="2" a="1"/>
  <c r="L32" i="2" a="1"/>
  <c r="Q22" i="2" a="1"/>
  <c r="M24" i="2" a="1"/>
  <c r="Q6" i="2" a="1"/>
  <c r="G8" i="2" a="1"/>
  <c r="J30" i="2" a="1"/>
  <c r="G11" i="2" a="1"/>
  <c r="M13" i="2" a="1"/>
  <c r="G28" i="2" a="1"/>
  <c r="J29" i="2" a="1"/>
  <c r="F16" i="2" a="1"/>
  <c r="N26" i="2" a="1"/>
  <c r="P26" i="2" a="1"/>
  <c r="O31" i="2" a="1"/>
  <c r="G10" i="2" a="1"/>
  <c r="N9" i="2" a="1"/>
  <c r="L18" i="2" a="1"/>
  <c r="H18" i="2" a="1"/>
  <c r="H25" i="2" a="1"/>
  <c r="N24" i="2" a="1"/>
  <c r="N5" i="2" a="1"/>
  <c r="N31" i="2" a="1"/>
  <c r="N10" i="2" a="1"/>
  <c r="J9" i="2" a="1"/>
  <c r="G18" i="2" a="1"/>
  <c r="J21" i="2" a="1"/>
  <c r="N29" i="2" a="1"/>
  <c r="K7" i="2" a="1"/>
  <c r="J34" i="2" a="1"/>
  <c r="P17" i="2" a="1"/>
  <c r="P10" i="2" a="1"/>
  <c r="H20" i="2" a="1"/>
  <c r="N36" i="2" a="1"/>
  <c r="Q3" i="2" a="1"/>
  <c r="L27" i="2" a="1"/>
  <c r="G36" i="2" a="1"/>
  <c r="K34" i="2" a="1"/>
  <c r="I15" i="2" a="1"/>
  <c r="Q32" i="2" a="1"/>
  <c r="F8" i="2" a="1"/>
  <c r="Q20" i="2" a="1"/>
  <c r="L8" i="2" a="1"/>
  <c r="K6" i="2" a="1"/>
  <c r="O30" i="2" a="1"/>
  <c r="J22" i="2" a="1"/>
  <c r="K12" i="2" a="1"/>
  <c r="J14" i="2" a="1"/>
  <c r="L23" i="2" a="1"/>
  <c r="F32" i="2" a="1"/>
  <c r="J16" i="2" a="1"/>
  <c r="H37" i="2" a="1"/>
  <c r="H23" i="2" a="1"/>
  <c r="M6" i="2" a="1"/>
  <c r="O14" i="2" a="1"/>
  <c r="J13" i="2" a="1"/>
  <c r="K15" i="2" a="1"/>
  <c r="F14" i="2" a="1"/>
  <c r="Q23" i="2" a="1"/>
  <c r="M32" i="2" a="1"/>
  <c r="N16" i="2" a="1"/>
  <c r="G7" i="2" a="1"/>
  <c r="G30" i="2" a="1"/>
  <c r="G17" i="2" a="1"/>
  <c r="P9" i="2" a="1"/>
  <c r="Q31" i="2" a="1"/>
  <c r="F6" i="2" a="1"/>
  <c r="H9" i="2" a="1"/>
  <c r="N18" i="2" a="1"/>
  <c r="M7" i="2" a="1"/>
  <c r="P34" i="2" a="1"/>
  <c r="Q17" i="2" a="1"/>
  <c r="H10" i="2" a="1"/>
  <c r="L36" i="2" a="1"/>
  <c r="N11" i="2" a="1"/>
  <c r="H3" i="2" a="1"/>
  <c r="L20" i="2" a="1"/>
  <c r="F34" i="2" a="1"/>
  <c r="G32" i="2" a="1"/>
  <c r="N15" i="2" a="1"/>
  <c r="J32" i="2" a="1"/>
  <c r="L4" i="2" a="1"/>
  <c r="M8" i="2" a="1"/>
  <c r="M25" i="2" a="1"/>
  <c r="K4" i="2" a="1"/>
  <c r="H30" i="2" a="1"/>
  <c r="I37" i="2" a="1"/>
  <c r="Q21" i="2" a="1"/>
  <c r="O5" i="2" a="1"/>
  <c r="I13" i="2" a="1"/>
  <c r="P28" i="2" a="1"/>
  <c r="F28" i="2" a="1"/>
  <c r="N27" i="2" a="1"/>
  <c r="H35" i="2" a="1"/>
  <c r="L30" i="2" a="1"/>
  <c r="G24" i="2" a="1"/>
  <c r="F5" i="2" a="1"/>
  <c r="K20" i="2" a="1"/>
  <c r="G35" i="2" a="1"/>
  <c r="I10" i="2" a="1"/>
  <c r="I23" i="2" a="1"/>
  <c r="F4" i="2" a="1"/>
  <c r="P33" i="2" a="1"/>
  <c r="M35" i="2" a="1"/>
  <c r="G14" i="2" a="1"/>
  <c r="F27" i="2" a="1"/>
  <c r="J5" i="2" a="1"/>
  <c r="G21" i="2" a="1"/>
  <c r="L5" i="2" a="1"/>
  <c r="L6" i="2" a="1"/>
  <c r="P31" i="2" a="1"/>
  <c r="O25" i="2" a="1"/>
  <c r="P23" i="2" a="1"/>
  <c r="P3" i="2" a="1"/>
  <c r="L26" i="2" a="1"/>
  <c r="G34" i="2" a="1"/>
  <c r="O26" i="2" a="1"/>
  <c r="F15" i="2" a="1"/>
  <c r="Q26" i="2" a="1"/>
  <c r="N3" i="2" a="1"/>
  <c r="G22" i="2" a="1"/>
  <c r="L3" i="2" a="1"/>
  <c r="L24" i="2" a="1"/>
  <c r="L34" i="2" a="1"/>
  <c r="K31" i="2" a="1"/>
  <c r="O15" i="2" a="1"/>
  <c r="Q29" i="2" a="1"/>
  <c r="K27" i="2" a="1"/>
  <c r="Q8" i="2" a="1"/>
  <c r="M28" i="2" a="1"/>
  <c r="G4" i="2" a="1"/>
  <c r="H33" i="2" a="1"/>
  <c r="M37" i="2" a="1"/>
  <c r="K32" i="2" a="1"/>
  <c r="G27" i="2" a="1"/>
  <c r="N8" i="2" a="1"/>
  <c r="M20" i="2" a="1"/>
  <c r="O11" i="2" a="1"/>
  <c r="G9" i="2" a="1"/>
  <c r="J37" i="2" a="1"/>
  <c r="O20" i="2" a="1"/>
  <c r="I7" i="2" a="1"/>
  <c r="I32" i="2" a="1"/>
  <c r="M27" i="2" a="1"/>
  <c r="N28" i="2" a="1"/>
  <c r="P29" i="2" a="1"/>
  <c r="G5" i="2" a="1"/>
  <c r="G19" i="2" a="1"/>
  <c r="Q28" i="2" a="1"/>
  <c r="I18" i="2" a="1"/>
  <c r="F33" i="2" a="1"/>
  <c r="I22" i="2" a="1"/>
  <c r="K24" i="2" a="1"/>
  <c r="P35" i="2" a="1"/>
  <c r="N25" i="2" a="1"/>
  <c r="P20" i="2" a="1"/>
  <c r="K9" i="2" a="1"/>
  <c r="N32" i="2" a="1"/>
  <c r="L31" i="2" a="1"/>
  <c r="M18" i="2" a="1"/>
  <c r="O6" i="2" a="1"/>
  <c r="P19" i="2" a="1"/>
  <c r="Q10" i="2" a="1"/>
  <c r="N22" i="2" a="1"/>
  <c r="J3" i="2" a="1"/>
  <c r="L25" i="2" a="1"/>
  <c r="I33" i="2" a="1"/>
  <c r="H22" i="2" a="1"/>
  <c r="Q34" i="2" a="1"/>
  <c r="P24" i="2" a="1"/>
  <c r="P16" i="2" a="1"/>
  <c r="K26" i="2" a="1"/>
  <c r="F3" i="2" a="1"/>
  <c r="L28" i="2" a="1"/>
  <c r="I30" i="2" a="1"/>
  <c r="H36" i="2" a="1"/>
  <c r="Q37" i="2" a="1"/>
  <c r="K29" i="2" a="1"/>
  <c r="P21" i="2" a="1"/>
  <c r="O8" i="2" a="1"/>
  <c r="M36" i="2" a="1"/>
  <c r="H11" i="2" a="1"/>
  <c r="M5" i="2" a="1"/>
  <c r="N37" i="2" a="1"/>
  <c r="J20" i="2" a="1"/>
  <c r="N6" i="2" a="1"/>
  <c r="O16" i="2" a="1"/>
  <c r="J12" i="2" a="1"/>
  <c r="H12" i="2" a="1"/>
  <c r="N14" i="2" a="1"/>
  <c r="F23" i="2" a="1"/>
  <c r="Q30" i="2" a="1"/>
  <c r="M30" i="2" a="1"/>
  <c r="P15" i="2" a="1"/>
  <c r="J31" i="2" a="1"/>
  <c r="N30" i="2" a="1"/>
  <c r="J7" i="2" a="1"/>
  <c r="G31" i="2" a="1"/>
  <c r="Q5" i="2" a="1"/>
  <c r="M9" i="2" a="1"/>
  <c r="M21" i="2" a="1"/>
  <c r="F13" i="2" a="1"/>
  <c r="H21" i="2" a="1"/>
  <c r="K5" i="2" a="1"/>
  <c r="O37" i="2" a="1"/>
  <c r="N12" i="2" a="1"/>
  <c r="N7" i="2" a="1"/>
  <c r="F31" i="2" a="1"/>
  <c r="N17" i="2" a="1"/>
  <c r="I9" i="2" a="1"/>
  <c r="L7" i="2" a="1"/>
  <c r="G20" i="2" l="1"/>
  <c r="H16" i="2"/>
  <c r="Q11" i="2"/>
  <c r="I11" i="2"/>
  <c r="F16" i="2"/>
  <c r="Q10" i="2"/>
  <c r="P31" i="2"/>
  <c r="M14" i="2"/>
  <c r="L17" i="2"/>
  <c r="M12" i="2"/>
  <c r="M34" i="2"/>
  <c r="J18" i="2"/>
  <c r="L7" i="2"/>
  <c r="O25" i="2"/>
  <c r="L6" i="2"/>
  <c r="K22" i="2"/>
  <c r="O24" i="2"/>
  <c r="G25" i="2"/>
  <c r="H29" i="2"/>
  <c r="Q27" i="2"/>
  <c r="H28" i="2"/>
  <c r="P19" i="2"/>
  <c r="L5" i="2"/>
  <c r="L10" i="2"/>
  <c r="J29" i="2"/>
  <c r="L14" i="2"/>
  <c r="P14" i="2"/>
  <c r="O28" i="2"/>
  <c r="N22" i="2"/>
  <c r="O6" i="2"/>
  <c r="G21" i="2"/>
  <c r="M32" i="2"/>
  <c r="K21" i="2"/>
  <c r="Q24" i="2"/>
  <c r="N20" i="2"/>
  <c r="I24" i="2"/>
  <c r="P23" i="2"/>
  <c r="M18" i="2"/>
  <c r="J5" i="2"/>
  <c r="Q23" i="2"/>
  <c r="G28" i="2"/>
  <c r="L37" i="2"/>
  <c r="H24" i="2"/>
  <c r="G15" i="2"/>
  <c r="I9" i="2"/>
  <c r="L31" i="2"/>
  <c r="F27" i="2"/>
  <c r="F14" i="2"/>
  <c r="M13" i="2"/>
  <c r="H14" i="2"/>
  <c r="G13" i="2"/>
  <c r="F19" i="2"/>
  <c r="N17" i="2"/>
  <c r="N32" i="2"/>
  <c r="G14" i="2"/>
  <c r="K15" i="2"/>
  <c r="G11" i="2"/>
  <c r="H5" i="2"/>
  <c r="I25" i="2"/>
  <c r="H34" i="2"/>
  <c r="F31" i="2"/>
  <c r="K9" i="2"/>
  <c r="M35" i="2"/>
  <c r="J13" i="2"/>
  <c r="J30" i="2"/>
  <c r="M33" i="2"/>
  <c r="L16" i="2"/>
  <c r="P7" i="2"/>
  <c r="N7" i="2"/>
  <c r="P20" i="2"/>
  <c r="P33" i="2"/>
  <c r="O14" i="2"/>
  <c r="G8" i="2"/>
  <c r="K8" i="2"/>
  <c r="K3" i="2"/>
  <c r="K25" i="2"/>
  <c r="N12" i="2"/>
  <c r="N25" i="2"/>
  <c r="F4" i="2"/>
  <c r="M6" i="2"/>
  <c r="Q6" i="2"/>
  <c r="F24" i="2"/>
  <c r="G26" i="2"/>
  <c r="Q18" i="2"/>
  <c r="O37" i="2"/>
  <c r="P35" i="2"/>
  <c r="I23" i="2"/>
  <c r="H23" i="2"/>
  <c r="M24" i="2"/>
  <c r="J4" i="2"/>
  <c r="L29" i="2"/>
  <c r="O19" i="2"/>
  <c r="K5" i="2"/>
  <c r="K24" i="2"/>
  <c r="I10" i="2"/>
  <c r="H37" i="2"/>
  <c r="Q22" i="2"/>
  <c r="Q14" i="2"/>
  <c r="H4" i="2"/>
  <c r="H17" i="2"/>
  <c r="H21" i="2"/>
  <c r="I22" i="2"/>
  <c r="G35" i="2"/>
  <c r="J16" i="2"/>
  <c r="L32" i="2"/>
  <c r="P30" i="2"/>
  <c r="G3" i="2"/>
  <c r="K28" i="2"/>
  <c r="F13" i="2"/>
  <c r="F33" i="2"/>
  <c r="K20" i="2"/>
  <c r="F32" i="2"/>
  <c r="F21" i="2"/>
  <c r="J24" i="2"/>
  <c r="I20" i="2"/>
  <c r="O21" i="2"/>
  <c r="M21" i="2"/>
  <c r="I18" i="2"/>
  <c r="F5" i="2"/>
  <c r="L23" i="2"/>
  <c r="F37" i="2"/>
  <c r="P37" i="2"/>
  <c r="K19" i="2"/>
  <c r="L15" i="2"/>
  <c r="M9" i="2"/>
  <c r="Q28" i="2"/>
  <c r="G24" i="2"/>
  <c r="J14" i="2"/>
  <c r="Q13" i="2"/>
  <c r="L9" i="2"/>
  <c r="O35" i="2"/>
  <c r="F17" i="2"/>
  <c r="Q5" i="2"/>
  <c r="G19" i="2"/>
  <c r="L30" i="2"/>
  <c r="K12" i="2"/>
  <c r="K11" i="2"/>
  <c r="O4" i="2"/>
  <c r="I28" i="2"/>
  <c r="O34" i="2"/>
  <c r="G31" i="2"/>
  <c r="G5" i="2"/>
  <c r="H35" i="2"/>
  <c r="J22" i="2"/>
  <c r="J33" i="2"/>
  <c r="M22" i="2"/>
  <c r="L22" i="2"/>
  <c r="H7" i="2"/>
  <c r="J7" i="2"/>
  <c r="P29" i="2"/>
  <c r="N27" i="2"/>
  <c r="O30" i="2"/>
  <c r="H8" i="2"/>
  <c r="I8" i="2"/>
  <c r="O3" i="2"/>
  <c r="K33" i="2"/>
  <c r="N30" i="2"/>
  <c r="N28" i="2"/>
  <c r="F28" i="2"/>
  <c r="K6" i="2"/>
  <c r="J15" i="2"/>
  <c r="P13" i="2"/>
  <c r="K10" i="2"/>
  <c r="I36" i="2"/>
  <c r="J31" i="2"/>
  <c r="M27" i="2"/>
  <c r="P28" i="2"/>
  <c r="L8" i="2"/>
  <c r="F12" i="2"/>
  <c r="Q33" i="2"/>
  <c r="I26" i="2"/>
  <c r="K23" i="2"/>
  <c r="P15" i="2"/>
  <c r="I32" i="2"/>
  <c r="I13" i="2"/>
  <c r="Q20" i="2"/>
  <c r="O10" i="2"/>
  <c r="Q12" i="2"/>
  <c r="N34" i="2"/>
  <c r="M16" i="2"/>
  <c r="M30" i="2"/>
  <c r="I7" i="2"/>
  <c r="O5" i="2"/>
  <c r="F8" i="2"/>
  <c r="N21" i="2"/>
  <c r="H6" i="2"/>
  <c r="H32" i="2"/>
  <c r="F20" i="2"/>
  <c r="Q30" i="2"/>
  <c r="O20" i="2"/>
  <c r="Q21" i="2"/>
  <c r="Q32" i="2"/>
  <c r="I21" i="2"/>
  <c r="L19" i="2"/>
  <c r="O18" i="2"/>
  <c r="M4" i="2"/>
  <c r="F23" i="2"/>
  <c r="J37" i="2"/>
  <c r="I37" i="2"/>
  <c r="I15" i="2"/>
  <c r="Q15" i="2"/>
  <c r="Q9" i="2"/>
  <c r="O27" i="2"/>
  <c r="J23" i="2"/>
  <c r="N14" i="2"/>
  <c r="G9" i="2"/>
  <c r="H30" i="2"/>
  <c r="K34" i="2"/>
  <c r="K17" i="2"/>
  <c r="F10" i="2"/>
  <c r="H19" i="2"/>
  <c r="I35" i="2"/>
  <c r="H12" i="2"/>
  <c r="O11" i="2"/>
  <c r="K4" i="2"/>
  <c r="G36" i="2"/>
  <c r="I34" i="2"/>
  <c r="M31" i="2"/>
  <c r="J35" i="2"/>
  <c r="N35" i="2"/>
  <c r="J12" i="2"/>
  <c r="M20" i="2"/>
  <c r="M25" i="2"/>
  <c r="L27" i="2"/>
  <c r="Q7" i="2"/>
  <c r="F7" i="2"/>
  <c r="P18" i="2"/>
  <c r="K18" i="2"/>
  <c r="O16" i="2"/>
  <c r="N8" i="2"/>
  <c r="M8" i="2"/>
  <c r="Q3" i="2"/>
  <c r="N13" i="2"/>
  <c r="N33" i="2"/>
  <c r="F22" i="2"/>
  <c r="F26" i="2"/>
  <c r="N6" i="2"/>
  <c r="G27" i="2"/>
  <c r="L4" i="2"/>
  <c r="N36" i="2"/>
  <c r="P36" i="2"/>
  <c r="F30" i="2"/>
  <c r="G16" i="2"/>
  <c r="K30" i="2"/>
  <c r="J20" i="2"/>
  <c r="K32" i="2"/>
  <c r="J32" i="2"/>
  <c r="H20" i="2"/>
  <c r="F18" i="2"/>
  <c r="I17" i="2"/>
  <c r="I4" i="2"/>
  <c r="G23" i="2"/>
  <c r="N37" i="2"/>
  <c r="M37" i="2"/>
  <c r="N15" i="2"/>
  <c r="P10" i="2"/>
  <c r="F9" i="2"/>
  <c r="I27" i="2"/>
  <c r="I16" i="2"/>
  <c r="K13" i="2"/>
  <c r="M5" i="2"/>
  <c r="H33" i="2"/>
  <c r="G32" i="2"/>
  <c r="P17" i="2"/>
  <c r="J10" i="2"/>
  <c r="M19" i="2"/>
  <c r="L33" i="2"/>
  <c r="L12" i="2"/>
  <c r="H11" i="2"/>
  <c r="G4" i="2"/>
  <c r="F34" i="2"/>
  <c r="J34" i="2"/>
  <c r="H31" i="2"/>
  <c r="K35" i="2"/>
  <c r="N23" i="2"/>
  <c r="J11" i="2"/>
  <c r="M36" i="2"/>
  <c r="M28" i="2"/>
  <c r="L20" i="2"/>
  <c r="K7" i="2"/>
  <c r="O7" i="2"/>
  <c r="P25" i="2"/>
  <c r="O9" i="2"/>
  <c r="O33" i="2"/>
  <c r="O8" i="2"/>
  <c r="Q8" i="2"/>
  <c r="H3" i="2"/>
  <c r="N29" i="2"/>
  <c r="N4" i="2"/>
  <c r="F11" i="2"/>
  <c r="F29" i="2"/>
  <c r="J6" i="2"/>
  <c r="P21" i="2"/>
  <c r="K27" i="2"/>
  <c r="N11" i="2"/>
  <c r="J21" i="2"/>
  <c r="J28" i="2"/>
  <c r="K36" i="2"/>
  <c r="M29" i="2"/>
  <c r="Q16" i="2"/>
  <c r="K29" i="2"/>
  <c r="Q29" i="2"/>
  <c r="L36" i="2"/>
  <c r="G18" i="2"/>
  <c r="O12" i="2"/>
  <c r="Q19" i="2"/>
  <c r="M23" i="2"/>
  <c r="G37" i="2"/>
  <c r="Q37" i="2"/>
  <c r="O15" i="2"/>
  <c r="H10" i="2"/>
  <c r="J9" i="2"/>
  <c r="P27" i="2"/>
  <c r="K14" i="2"/>
  <c r="H13" i="2"/>
  <c r="I5" i="2"/>
  <c r="H36" i="2"/>
  <c r="K31" i="2"/>
  <c r="Q17" i="2"/>
  <c r="N10" i="2"/>
  <c r="I19" i="2"/>
  <c r="I31" i="2"/>
  <c r="P12" i="2"/>
  <c r="L11" i="2"/>
  <c r="I30" i="2"/>
  <c r="L34" i="2"/>
  <c r="P34" i="2"/>
  <c r="N31" i="2"/>
  <c r="Q35" i="2"/>
  <c r="O17" i="2"/>
  <c r="J25" i="2"/>
  <c r="M17" i="2"/>
  <c r="L28" i="2"/>
  <c r="L24" i="2"/>
  <c r="M7" i="2"/>
  <c r="N5" i="2"/>
  <c r="P32" i="2"/>
  <c r="O13" i="2"/>
  <c r="O36" i="2"/>
  <c r="P8" i="2"/>
  <c r="F3" i="2"/>
  <c r="L3" i="2"/>
  <c r="N18" i="2"/>
  <c r="N24" i="2"/>
  <c r="F25" i="2"/>
  <c r="I3" i="2"/>
  <c r="G6" i="2"/>
  <c r="J36" i="2"/>
  <c r="K26" i="2"/>
  <c r="G22" i="2"/>
  <c r="H9" i="2"/>
  <c r="H25" i="2"/>
  <c r="J19" i="2"/>
  <c r="P5" i="2"/>
  <c r="F35" i="2"/>
  <c r="L21" i="2"/>
  <c r="P16" i="2"/>
  <c r="N3" i="2"/>
  <c r="F6" i="2"/>
  <c r="H18" i="2"/>
  <c r="H26" i="2"/>
  <c r="Q36" i="2"/>
  <c r="M26" i="2"/>
  <c r="K16" i="2"/>
  <c r="P24" i="2"/>
  <c r="Q26" i="2"/>
  <c r="Q31" i="2"/>
  <c r="L18" i="2"/>
  <c r="G12" i="2"/>
  <c r="H15" i="2"/>
  <c r="O23" i="2"/>
  <c r="K37" i="2"/>
  <c r="Q34" i="2"/>
  <c r="F15" i="2"/>
  <c r="P9" i="2"/>
  <c r="N9" i="2"/>
  <c r="J27" i="2"/>
  <c r="I14" i="2"/>
  <c r="L13" i="2"/>
  <c r="P4" i="2"/>
  <c r="H22" i="2"/>
  <c r="O26" i="2"/>
  <c r="G17" i="2"/>
  <c r="G10" i="2"/>
  <c r="N19" i="2"/>
  <c r="Q25" i="2"/>
  <c r="I12" i="2"/>
  <c r="P11" i="2"/>
  <c r="I33" i="2"/>
  <c r="G34" i="2"/>
  <c r="G30" i="2"/>
  <c r="O31" i="2"/>
  <c r="L35" i="2"/>
  <c r="J17" i="2"/>
  <c r="J26" i="2"/>
  <c r="M11" i="2"/>
  <c r="L25" i="2"/>
  <c r="L26" i="2"/>
  <c r="G7" i="2"/>
  <c r="P26" i="2"/>
  <c r="P22" i="2"/>
  <c r="O29" i="2"/>
  <c r="O22" i="2"/>
  <c r="J8" i="2"/>
  <c r="J3" i="2"/>
  <c r="P3" i="2"/>
  <c r="N16" i="2"/>
  <c r="N26" i="2"/>
  <c r="F36" i="2"/>
  <c r="I6" i="2"/>
  <c r="P6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6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5"/>
        </ext>
      </extLst>
    </bk>
  </futureMetadata>
  <cellMetadata count="1">
    <bk>
      <rc t="1" v="0"/>
    </bk>
  </cellMetadata>
  <valueMetadata count="36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</valueMetadata>
</metadata>
</file>

<file path=xl/sharedStrings.xml><?xml version="1.0" encoding="utf-8"?>
<sst xmlns="http://schemas.openxmlformats.org/spreadsheetml/2006/main" count="57" uniqueCount="57">
  <si>
    <t>Holidays</t>
  </si>
  <si>
    <t>Sector</t>
  </si>
  <si>
    <t>Name</t>
  </si>
  <si>
    <t>Ticker</t>
  </si>
  <si>
    <t>Price</t>
  </si>
  <si>
    <t>Today</t>
  </si>
  <si>
    <t>-2D</t>
  </si>
  <si>
    <t>-1W</t>
  </si>
  <si>
    <t>-2W</t>
  </si>
  <si>
    <t>-3W</t>
  </si>
  <si>
    <t>-1M</t>
  </si>
  <si>
    <t>-2M</t>
  </si>
  <si>
    <t>-3M</t>
  </si>
  <si>
    <t>-4M</t>
  </si>
  <si>
    <t>-5M</t>
  </si>
  <si>
    <t>-6M</t>
  </si>
  <si>
    <t>-9M</t>
  </si>
  <si>
    <t>-12M</t>
  </si>
  <si>
    <t>Pharmace uticals</t>
  </si>
  <si>
    <t>Insurance</t>
  </si>
  <si>
    <t>Heath Care Services</t>
  </si>
  <si>
    <t>Banks</t>
  </si>
  <si>
    <t>Real Estate</t>
  </si>
  <si>
    <t>Heath Care</t>
  </si>
  <si>
    <t>Utilities</t>
  </si>
  <si>
    <t>Aerospace &amp; Defense</t>
  </si>
  <si>
    <t>Industrials</t>
  </si>
  <si>
    <t>Financials</t>
  </si>
  <si>
    <t>Medical Devices</t>
  </si>
  <si>
    <t>U S Telecommunications</t>
  </si>
  <si>
    <t>Transportation</t>
  </si>
  <si>
    <t>U S Broker-Dealers &amp; Securities Exchanges</t>
  </si>
  <si>
    <t>Gold</t>
  </si>
  <si>
    <t>Biotech</t>
  </si>
  <si>
    <t>Consumer Staples</t>
  </si>
  <si>
    <t>Consumer Discretionary</t>
  </si>
  <si>
    <t>Intermediate-Term Treasury Bond</t>
  </si>
  <si>
    <t>Short treasury bond</t>
  </si>
  <si>
    <t>Oil &amp; Gas Exploration &amp; Production</t>
  </si>
  <si>
    <t>S&amp;P 500</t>
  </si>
  <si>
    <t>7-10 Year Treasury Bond</t>
  </si>
  <si>
    <t>LLB Home Construction</t>
  </si>
  <si>
    <t>Materials</t>
  </si>
  <si>
    <t>Retail</t>
  </si>
  <si>
    <t>Software &amp; Services</t>
  </si>
  <si>
    <t>North American Natural Resources</t>
  </si>
  <si>
    <t>Cloud Computing</t>
  </si>
  <si>
    <t>20+ Year Treasury Bond</t>
  </si>
  <si>
    <t>Energy</t>
  </si>
  <si>
    <t>Metals &amp; Mining</t>
  </si>
  <si>
    <t>Communication Services</t>
  </si>
  <si>
    <t>Technology</t>
  </si>
  <si>
    <t>Semi conductors</t>
  </si>
  <si>
    <t>Website:</t>
  </si>
  <si>
    <t>Webpage:</t>
  </si>
  <si>
    <t>Get Digital Help</t>
  </si>
  <si>
    <t>How to track sector performance in the stock market - Excel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</si>
</sst>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indent="1"/>
    </xf>
    <xf numFmtId="164" fontId="1" fillId="0" borderId="1" xfId="1" applyNumberFormat="1">
      <alignment horizontal="left" indent="1"/>
    </xf>
    <xf numFmtId="16" fontId="0" fillId="0" borderId="0" xfId="0" applyNumberFormat="1"/>
    <xf numFmtId="14" fontId="0" fillId="0" borderId="0" xfId="0" applyNumberFormat="1"/>
    <xf numFmtId="0" fontId="2" fillId="2" borderId="1" xfId="1" applyFont="1" applyFill="1">
      <alignment horizontal="left" indent="1"/>
    </xf>
    <xf numFmtId="0" fontId="2" fillId="2" borderId="1" xfId="1" quotePrefix="1" applyFont="1" applyFill="1">
      <alignment horizontal="left" indent="1"/>
    </xf>
    <xf numFmtId="0" fontId="1" fillId="0" borderId="1" xfId="1">
      <alignment horizontal="left" indent="1"/>
    </xf>
    <xf numFmtId="165" fontId="1" fillId="0" borderId="1" xfId="1" applyNumberFormat="1">
      <alignment horizontal="left" indent="1"/>
    </xf>
    <xf numFmtId="10" fontId="1" fillId="0" borderId="1" xfId="1" applyNumberFormat="1">
      <alignment horizontal="left" indent="1"/>
    </xf>
    <xf numFmtId="0" fontId="3" fillId="0" borderId="0" xfId="2" quotePrefix="1"/>
    <xf numFmtId="0" fontId="3" fillId="0" borderId="0" xfId="2"/>
  </cellXfs>
  <cellStyles count="3">
    <cellStyle name="Default" xfId="1" xr:uid="{102CE430-FD11-49BA-B218-59F1B5D64D01}"/>
    <cellStyle name="Hyperlink" xfId="2" builtinId="8"/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383">
  <a r="1">
    <v t="i">0</v>
  </a>
  <a r="1">
    <v>154.66999999999999</v>
  </a>
  <a r="1">
    <v>179.47</v>
  </a>
  <a r="1">
    <v>169.64</v>
  </a>
  <a r="1">
    <v>164.1</v>
  </a>
  <a r="1">
    <v>174.1</v>
  </a>
  <a r="1">
    <v>153.16</v>
  </a>
  <a r="1">
    <v>164.81</v>
  </a>
  <a r="1">
    <v>176.91</v>
  </a>
  <a r="1">
    <v>179.63</v>
  </a>
  <a r="1">
    <v>167.1</v>
  </a>
  <a r="1">
    <v>160.51</v>
  </a>
  <a r="1">
    <v>119.58110000000001</v>
  </a>
  <a r="1">
    <v>110.37990000000001</v>
  </a>
  <a r="1">
    <v>107.08</v>
  </a>
  <a r="1">
    <v>120.4944</v>
  </a>
  <a r="1">
    <v>115.14</v>
  </a>
  <a r="1">
    <v>120.66</v>
  </a>
  <a r="1">
    <v>108.72</v>
  </a>
  <a r="1">
    <v>118.18</v>
  </a>
  <a r="1">
    <v>142.76</v>
  </a>
  <a r="1">
    <v>130.46119999999999</v>
  </a>
  <a r="1">
    <v>112.53</v>
  </a>
  <a r="1">
    <v>196.56</v>
  </a>
  <a r="1">
    <v>212.84</v>
  </a>
  <a r="1">
    <v>232.15</v>
  </a>
  <a r="1">
    <v>253.66</v>
  </a>
  <a r="1">
    <v>213.55</v>
  </a>
  <a r="1">
    <v>225.42</v>
  </a>
  <a r="1">
    <v>233.43</v>
  </a>
  <a r="1">
    <v>230.27</v>
  </a>
  <a r="1">
    <v>227.68</v>
  </a>
  <a r="1">
    <v>232.905</v>
  </a>
  <a r="1">
    <v>242.83</v>
  </a>
  <a r="1">
    <v>83.22</v>
  </a>
  <a r="1">
    <v>78.13</v>
  </a>
  <a r="1">
    <v>80.88</v>
  </a>
  <a r="1">
    <v>77.680000000000007</v>
  </a>
  <a r="1">
    <v>85.03</v>
  </a>
  <a r="1">
    <v>74.75</v>
  </a>
  <a r="1">
    <v>76.349999999999994</v>
  </a>
  <a r="1">
    <v>83.67</v>
  </a>
  <a r="1">
    <v>82.75</v>
  </a>
  <a r="1">
    <v>83.05</v>
  </a>
  <a r="1">
    <v>68.010000000000005</v>
  </a>
  <a r="1">
    <v>144.61000000000001</v>
  </a>
  <a r="1">
    <v>132.87</v>
  </a>
  <a r="1">
    <v>157.06</v>
  </a>
  <a r="1">
    <v>141.15</v>
  </a>
  <a r="1">
    <v>178.1</v>
  </a>
  <a r="1">
    <v>144.96</v>
  </a>
  <a r="1">
    <v>146.16999999999999</v>
  </a>
  <a r="1">
    <v>142.44999999999999</v>
  </a>
  <a r="1">
    <v>162.83000000000001</v>
  </a>
  <a r="1">
    <v>162.88</v>
  </a>
  <a r="1">
    <v>129.16</v>
  </a>
  <a r="1">
    <v>91.68</v>
  </a>
  <a r="1">
    <v>110.32</v>
  </a>
  <a r="1">
    <v>106.6</v>
  </a>
  <a r="1">
    <v>116.36</v>
  </a>
  <a r="1">
    <v>110.05</v>
  </a>
  <a r="1">
    <v>109.1</v>
  </a>
  <a r="1">
    <v>113.75</v>
  </a>
  <a r="1">
    <v>105.2</v>
  </a>
  <a r="1">
    <v>112.51</v>
  </a>
  <a r="1">
    <v>111.74</v>
  </a>
  <a r="1">
    <v>107.93</v>
  </a>
  <a r="1">
    <v>45.15</v>
  </a>
  <a r="1">
    <v>47.06</v>
  </a>
  <a r="1">
    <v>47.45</v>
  </a>
  <a r="1">
    <v>45.96</v>
  </a>
  <a r="1">
    <v>54.58</v>
  </a>
  <a r="1">
    <v>49.52</v>
  </a>
  <a r="1">
    <v>44.29</v>
  </a>
  <a r="1">
    <v>47.72</v>
  </a>
  <a r="1">
    <v>48.53</v>
  </a>
  <a r="1">
    <v>48.55</v>
  </a>
  <a r="1">
    <v>48.02</v>
  </a>
  <a r="1">
    <v>100.46</v>
  </a>
  <a r="1">
    <v>82.84</v>
  </a>
  <a r="1">
    <v>95.14</v>
  </a>
  <a r="1">
    <v>94.62</v>
  </a>
  <a r="1">
    <v>98.21</v>
  </a>
  <a r="1">
    <v>99.7</v>
  </a>
  <a r="1">
    <v>100.72</v>
  </a>
  <a r="1">
    <v>101.72</v>
  </a>
  <a r="1">
    <v>100.07</v>
  </a>
  <a r="1">
    <v>93.72</v>
  </a>
  <a r="1">
    <v>95.64</v>
  </a>
  <a r="1">
    <v>103.08</v>
  </a>
  <a r="1">
    <v>105.07</v>
  </a>
  <a r="1">
    <v>85.39</v>
  </a>
  <a r="1">
    <v>100.38</v>
  </a>
  <a r="1">
    <v>96.06</v>
  </a>
  <a r="1">
    <v>101.44</v>
  </a>
  <a r="1">
    <v>96.13</v>
  </a>
  <a r="1">
    <v>92.52</v>
  </a>
  <a r="1">
    <v>88.87</v>
  </a>
  <a r="1">
    <v>92.83</v>
  </a>
  <a r="1">
    <v>388.03</v>
  </a>
  <a r="1">
    <v>404.89</v>
  </a>
  <a r="1">
    <v>400.78</v>
  </a>
  <a r="1">
    <v>333.75</v>
  </a>
  <a r="1">
    <v>409.71</v>
  </a>
  <a r="1">
    <v>370.37</v>
  </a>
  <a r="1">
    <v>318.73</v>
  </a>
  <a r="1">
    <v>347.98</v>
  </a>
  <a r="1">
    <v>455.03</v>
  </a>
  <a r="1">
    <v>373.6</v>
  </a>
  <a r="1">
    <v>407.33</v>
  </a>
  <a r="1">
    <v>39.35</v>
  </a>
  <a r="1">
    <v>38.950000000000003</v>
  </a>
  <a r="1">
    <v>36.17</v>
  </a>
  <a r="1">
    <v>41.69</v>
  </a>
  <a r="1">
    <v>38.08</v>
  </a>
  <a r="1">
    <v>40.950000000000003</v>
  </a>
  <a r="1">
    <v>38.299999999999997</v>
  </a>
  <a r="1">
    <v>41.2</v>
  </a>
  <a r="1">
    <v>42.63</v>
  </a>
  <a r="1">
    <v>43.11</v>
  </a>
  <a r="1">
    <v>42.13</v>
  </a>
  <a r="1">
    <v>83.62</v>
  </a>
  <a r="1">
    <v>88.58</v>
  </a>
  <a r="1">
    <v>83</v>
  </a>
  <a r="1">
    <v>73.83</v>
  </a>
  <a r="1">
    <v>81.13</v>
  </a>
  <a r="1">
    <v>88.59</v>
  </a>
  <a r="1">
    <v>83.76</v>
  </a>
  <a r="1">
    <v>87.16</v>
  </a>
  <a r="1">
    <v>83.1</v>
  </a>
  <a r="1">
    <v>81.27</v>
  </a>
  <a r="1">
    <v>79.319999999999993</v>
  </a>
  <a r="1">
    <v>90.6</v>
  </a>
  <a r="1">
    <v>78.42</v>
  </a>
  <a r="1">
    <v>91.15</v>
  </a>
  <a r="1">
    <v>89.25</v>
  </a>
  <a r="1">
    <v>81.239999999999995</v>
  </a>
  <a r="1">
    <v>65.63</v>
  </a>
  <a r="1">
    <v>72.02</v>
  </a>
  <a r="1">
    <v>87.47</v>
  </a>
  <a r="1">
    <v>75.150000000000006</v>
  </a>
  <a r="1">
    <v>93.11</v>
  </a>
  <a r="1">
    <v>87.25</v>
  </a>
  <a r="1">
    <v>143.74</v>
  </a>
  <a r="1">
    <v>135.88</v>
  </a>
  <a r="1">
    <v>152.12</v>
  </a>
  <a r="1">
    <v>137.02000000000001</v>
  </a>
  <a r="1">
    <v>124.72</v>
  </a>
  <a r="1">
    <v>143.30000000000001</v>
  </a>
  <a r="1">
    <v>149.27000000000001</v>
  </a>
  <a r="1">
    <v>106.02</v>
  </a>
  <a r="1">
    <v>132.9</v>
  </a>
  <a r="1">
    <v>131.81</v>
  </a>
  <a r="1">
    <v>145.44999999999999</v>
  </a>
  <a r="1">
    <v>117.43</v>
  </a>
  <a r="1">
    <v>119.45</v>
  </a>
  <a r="1">
    <v>96.8</v>
  </a>
  <a r="1">
    <v>143.13</v>
  </a>
  <a r="1">
    <v>106.98</v>
  </a>
  <a r="1">
    <v>102.45</v>
  </a>
  <a r="1">
    <v>105.7</v>
  </a>
  <a r="1">
    <v>99.56</v>
  </a>
  <a r="1">
    <v>102.73</v>
  </a>
  <a r="1">
    <v>105.74</v>
  </a>
  <a r="1">
    <v>112.96</v>
  </a>
  <a r="1">
    <v>40.159999999999997</v>
  </a>
  <a r="1">
    <v>42.87</v>
  </a>
  <a r="1">
    <v>43.48</v>
  </a>
  <a r="1">
    <v>42.92</v>
  </a>
  <a r="1">
    <v>41.41</v>
  </a>
  <a r="1">
    <v>42.45</v>
  </a>
  <a r="1">
    <v>41.3</v>
  </a>
  <a r="1">
    <v>41.59</v>
  </a>
  <a r="1">
    <v>42.37</v>
  </a>
  <a r="1">
    <v>43.22</v>
  </a>
  <a r="1">
    <v>124.44</v>
  </a>
  <a r="1">
    <v>126.18</v>
  </a>
  <a r="1">
    <v>144.22</v>
  </a>
  <a r="1">
    <v>158</v>
  </a>
  <a r="1">
    <v>135.96</v>
  </a>
  <a r="1">
    <v>136.13</v>
  </a>
  <a r="1">
    <v>141.41999999999999</v>
  </a>
  <a r="1">
    <v>136.59</v>
  </a>
  <a r="1">
    <v>134.33000000000001</v>
  </a>
  <a r="1">
    <v>129.58000000000001</v>
  </a>
  <a r="1">
    <v>118.78</v>
  </a>
  <a r="1">
    <v>67.25</v>
  </a>
  <a r="1">
    <v>60.604999999999997</v>
  </a>
  <a r="1">
    <v>52.04</v>
  </a>
  <a r="1">
    <v>63.63</v>
  </a>
  <a r="1">
    <v>66.430000000000007</v>
  </a>
  <a r="1">
    <v>56.81</v>
  </a>
  <a r="1">
    <v>57.75</v>
  </a>
  <a r="1">
    <v>56.97</v>
  </a>
  <a r="1">
    <v>61.08</v>
  </a>
  <a r="1">
    <v>68.86</v>
  </a>
  <a r="1">
    <v>60.88</v>
  </a>
  <a r="1">
    <v>135.85</v>
  </a>
  <a r="1">
    <v>130.29</v>
  </a>
  <a r="1">
    <v>133.4</v>
  </a>
  <a r="1">
    <v>139.02000000000001</v>
  </a>
  <a r="1">
    <v>134.37</v>
  </a>
  <a r="1">
    <v>133.77000000000001</v>
  </a>
  <a r="1">
    <v>132.86000000000001</v>
  </a>
  <a r="1">
    <v>121.11</v>
  </a>
  <a r="1">
    <v>130.47999999999999</v>
  </a>
  <a r="1">
    <v>125.56</v>
  </a>
  <a r="1">
    <v>132.4</v>
  </a>
  <a r="1">
    <v>110.12</v>
  </a>
  <a r="1">
    <v>110.25</v>
  </a>
  <a r="1">
    <v>109.99</v>
  </a>
  <a r="1">
    <v>110</v>
  </a>
  <a r="1">
    <v>110.1</v>
  </a>
  <a r="1">
    <v>110.2</v>
  </a>
  <a r="1">
    <v>110.33</v>
  </a>
  <a r="1">
    <v>109.92</v>
  </a>
  <a r="1">
    <v>110.17</v>
  </a>
  <a r="1">
    <v>110.13</v>
  </a>
  <a r="1">
    <v>46.6</v>
  </a>
  <a r="1">
    <v>39.99</v>
  </a>
  <a r="1">
    <v>44.34</v>
  </a>
  <a r="1">
    <v>46.82</v>
  </a>
  <a r="1">
    <v>39.24</v>
  </a>
  <a r="1">
    <v>39.33</v>
  </a>
  <a r="1">
    <v>36.01</v>
  </a>
  <a r="1">
    <v>37.86</v>
  </a>
  <a r="1">
    <v>36.93</v>
  </a>
  <a r="1">
    <v>42</v>
  </a>
  <a r="1">
    <v>36.82</v>
  </a>
  <a r="1">
    <v>97.61</v>
  </a>
  <a r="1">
    <v>95.78</v>
  </a>
  <a r="1">
    <v>98.63</v>
  </a>
  <a r="1">
    <v>112.57</v>
  </a>
  <a r="1">
    <v>102.81</v>
  </a>
  <a r="1">
    <v>98.85</v>
  </a>
  <a r="1">
    <v>99.17</v>
  </a>
  <a r="1">
    <v>95.99</v>
  </a>
  <a r="1">
    <v>105.17</v>
  </a>
  <a r="1">
    <v>101.36</v>
  </a>
  <a r="1">
    <v>94.84</v>
  </a>
  <a r="1">
    <v>54.25</v>
  </a>
  <a r="1">
    <v>50.48</v>
  </a>
  <a r="1">
    <v>54.91</v>
  </a>
  <a r="1">
    <v>47.99</v>
  </a>
  <a r="1">
    <v>56.37</v>
  </a>
  <a r="1">
    <v>51.51</v>
  </a>
  <a r="1">
    <v>49.03</v>
  </a>
  <a r="1">
    <v>72.31</v>
  </a>
  <a r="1">
    <v>54.03</v>
  </a>
  <a r="1">
    <v>47.89</v>
  </a>
  <a r="1">
    <v>59.06</v>
  </a>
  <a r="1">
    <v>57.31</v>
  </a>
  <a r="1">
    <v>60.41</v>
  </a>
  <a r="1">
    <v>70.25</v>
  </a>
  <a r="1">
    <v>69.069999999999993</v>
  </a>
  <a r="1">
    <v>88.92</v>
  </a>
  <a r="1">
    <v>75.78</v>
  </a>
  <a r="1">
    <v>62.81</v>
  </a>
  <a r="1">
    <v>64.34</v>
  </a>
  <a r="1">
    <v>57.61</v>
  </a>
  <a r="1">
    <v>62.43</v>
  </a>
  <a r="1">
    <v>63.13</v>
  </a>
  <a r="1">
    <v>57.86</v>
  </a>
  <a r="1">
    <v>58.785899999999998</v>
  </a>
  <a r="1">
    <v>55.9</v>
  </a>
  <a r="1">
    <v>54.22</v>
  </a>
  <a r="1">
    <v>50.59</v>
  </a>
  <a r="1">
    <v>57.79</v>
  </a>
  <a r="1">
    <v>54.51</v>
  </a>
  <a r="1">
    <v>55.81</v>
  </a>
  <a r="1">
    <v>46.59</v>
  </a>
  <a r="1">
    <v>47.69</v>
  </a>
  <a r="1">
    <v>51.72</v>
  </a>
  <a r="1">
    <v>48.24</v>
  </a>
  <a r="1">
    <v>49.53</v>
  </a>
  <a r="1">
    <v>42.49</v>
  </a>
  <a r="1">
    <v>52.79</v>
  </a>
  <a r="1">
    <v>49.81</v>
  </a>
  <a r="1">
    <v>53.93</v>
  </a>
  <a r="1">
    <v>56.21</v>
  </a>
  <a r="1">
    <v>57.33</v>
  </a>
  <a r="1">
    <v>56.09</v>
  </a>
  <a r="1">
    <v>48.49</v>
  </a>
  <a r="1">
    <v>41.37</v>
  </a>
  <a r="1">
    <v>34.19</v>
  </a>
  <a r="1">
    <v>35.25</v>
  </a>
  <a r="1">
    <v>34.51</v>
  </a>
  <a r="1">
    <v>38.72</v>
  </a>
  <a r="1">
    <v>30.36</v>
  </a>
  <a r="1">
    <v>35.76</v>
  </a>
  <a r="1">
    <v>33.71</v>
  </a>
  <a r="1">
    <v>36.25</v>
  </a>
  <a r="1">
    <v>36.31</v>
  </a>
  <a r="1">
    <v>34.200000000000003</v>
  </a>
  <a r="1">
    <v>33.299999999999997</v>
  </a>
  <a r="1">
    <v>74.489999999999995</v>
  </a>
  <a r="1">
    <v>73.069999999999993</v>
  </a>
  <a r="1">
    <v>77.19</v>
  </a>
  <a r="1">
    <v>75.680000000000007</v>
  </a>
  <a r="1">
    <v>66.73</v>
  </a>
  <a r="1">
    <v>73.17</v>
  </a>
  <a r="1">
    <v>73.56</v>
  </a>
  <a r="1">
    <v>74.55</v>
  </a>
  <a r="1">
    <v>75.040000000000006</v>
  </a>
  <a r="1">
    <v>72.849999999999994</v>
  </a>
  <a r="1">
    <v>77.64</v>
  </a>
  <a r="1">
    <v>57.96</v>
  </a>
  <a r="1">
    <v>62.25</v>
  </a>
  <a r="1">
    <v>59.14</v>
  </a>
  <a r="1">
    <v>59.56</v>
  </a>
  <a r="1">
    <v>60.54</v>
  </a>
  <a r="1">
    <v>59.86</v>
  </a>
  <a r="1">
    <v>58.48</v>
  </a>
  <a r="1">
    <v>65.42</v>
  </a>
  <a r="1">
    <v>59.75</v>
  </a>
  <a r="1">
    <v>61.29</v>
  </a>
  <a r="1">
    <v>58.31</v>
  </a>
  <a r="1">
    <v>53.05</v>
  </a>
  <a r="1">
    <v>50</v>
  </a>
  <a r="1">
    <v>55.12</v>
  </a>
  <a r="1">
    <v>53.74</v>
  </a>
  <a r="1">
    <v>55.02</v>
  </a>
  <a r="1">
    <v>50.61</v>
  </a>
  <a r="1">
    <v>57.84</v>
  </a>
  <a r="1">
    <v>47.18</v>
  </a>
  <a r="1">
    <v>52.57</v>
  </a>
  <a r="1">
    <v>52.95</v>
  </a>
  <a r="1">
    <v>54.14</v>
  </a>
  <a r="1">
    <v>396.55</v>
  </a>
  <a r="1">
    <v>333.05</v>
  </a>
  <a r="1">
    <v>392.36</v>
  </a>
  <a r="1">
    <v>398.53</v>
  </a>
  <a r="1">
    <v>455.18</v>
  </a>
  <a r="1">
    <v>374.68</v>
  </a>
  <a r="1">
    <v>371.45</v>
  </a>
  <a r="1">
    <v>394.73</v>
  </a>
  <a r="1">
    <v>405.68</v>
  </a>
  <a r="1">
    <v>399.19</v>
  </a>
  <a r="1">
    <v>387.96</v>
  </a>
  <a r="1">
    <v>73.95</v>
  </a>
  <a r="1">
    <v>67.959999999999994</v>
  </a>
  <a r="1">
    <v>67.41</v>
  </a>
  <a r="1">
    <v>68.89</v>
  </a>
  <a r="1">
    <v>74.83</v>
  </a>
  <a r="1">
    <v>70.5</v>
  </a>
  <a r="1">
    <v>71.260000000000005</v>
  </a>
  <a r="1">
    <v>69.25</v>
  </a>
  <a r="1">
    <v>71.430000000000007</v>
  </a>
  <a r="1">
    <v>65.510000000000005</v>
  </a>
  <a r="1">
    <v>71.48</v>
  </a>
  <a r="1">
    <v>387.86</v>
  </a>
  <a r="1">
    <v>411.99</v>
  </a>
  <a r="1">
    <v>382.43</v>
  </a>
  <a r="1">
    <v>404.75</v>
  </a>
  <a r="1">
    <v>441.95</v>
  </a>
  <a r="1">
    <v>357.18</v>
  </a>
  <a r="1">
    <v>398.21</v>
  </a>
  <a r="1">
    <v>400.63</v>
  </a>
  <a r="1">
    <v>389.02</v>
  </a>
  <a r="1">
    <v>407.68</v>
  </a>
  <a r="1">
    <v>412</v>
  </a>
  <a r="1">
    <v>85.247900000000001</v>
  </a>
  <a r="1">
    <v>87.223600000000005</v>
  </a>
  <a r="1">
    <v>92.96</v>
  </a>
  <a r="1">
    <v>95.0154</v>
  </a>
  <a r="1">
    <v>90.421199999999999</v>
  </a>
  <a r="1">
    <v>84.79</v>
  </a>
  <a r="1">
    <v>92.04</v>
  </a>
  <a r="1">
    <v>91.07</v>
  </a>
  <a r="1">
    <v>87.79</v>
  </a>
  <a r="1">
    <v>89.087199999999996</v>
  </a>
  <a r="1">
    <v>89.584999999999994</v>
  </a>
  <a r="1">
    <v>67.28</v>
  </a>
  <a r="1">
    <v>63.61</v>
  </a>
  <a r="1">
    <v>62.46</v>
  </a>
  <a r="1">
    <v>60.45</v>
  </a>
  <a r="1">
    <v>67.150000000000006</v>
  </a>
  <a r="1">
    <v>70.27</v>
  </a>
  <a r="1">
    <v>67.569999999999993</v>
  </a>
  <a r="1">
    <v>56.44</v>
  </a>
  <a r="1">
    <v>64.569999999999993</v>
  </a>
  <a r="1">
    <v>78.58</v>
  </a>
  <a r="1">
    <v>63.17</v>
  </a>
</arrayData>
</file>

<file path=xl/richData/rdrichvalue.xml><?xml version="1.0" encoding="utf-8"?>
<rvData xmlns="http://schemas.microsoft.com/office/spreadsheetml/2017/richdata" count="491">
  <rv s="0">
    <v>https://www.bing.com/financeapi/forcetrigger?t=a269yc&amp;q=ARCX%3aXPH&amp;form=skydnc</v>
    <v>Learn more on Bing</v>
  </rv>
  <rv s="1">
    <v>en-US</v>
    <v>a269yc</v>
    <v>268435456</v>
    <v>1</v>
    <v>Powered by Refinitiv</v>
    <v>0</v>
    <v>SPDR S&amp;P Pharm (ARCX:XPH)</v>
    <v>2</v>
    <v>3</v>
    <v>Finance</v>
    <v>4</v>
    <v>46.61</v>
    <v>37.94</v>
    <v>0.57120000000000004</v>
    <v>0.2</v>
    <v>4.627E-3</v>
    <v>USD</v>
    <v>NYSE Arca</v>
    <v>ARCX</v>
    <v>3.4999999999999996E-3</v>
    <v>43.580100000000002</v>
    <v>ETF</v>
    <v>44953.892775890628</v>
    <v>0</v>
    <v>43.13</v>
    <v>204915847.34</v>
    <v>SPDR S&amp;P Pharm</v>
    <v>43.13</v>
    <v>43.22</v>
    <v>43.42</v>
    <v>XPH</v>
    <v>SPDR S&amp;P Pharm (ARCX:XPH)</v>
    <v>19019</v>
    <v>49987</v>
  </rv>
  <rv s="2">
    <v>1</v>
  </rv>
  <rv s="3">
    <v>2</v>
    <v>11</v>
  </rv>
  <rv s="0">
    <v>https://www.bing.com/financeapi/forcetrigger?t=a1wicw&amp;q=ARCX%3aKIE&amp;form=skydnc</v>
    <v>Learn more on Bing</v>
  </rv>
  <rv s="1">
    <v>en-US</v>
    <v>a1wicw</v>
    <v>268435456</v>
    <v>1</v>
    <v>Powered by Refinitiv</v>
    <v>0</v>
    <v>SPDR S&amp;P Insurance ETF (ARCX:KIE)</v>
    <v>2</v>
    <v>3</v>
    <v>Finance</v>
    <v>4</v>
    <v>43.13</v>
    <v>35.380000000000003</v>
    <v>1.0432999999999999</v>
    <v>-0.26</v>
    <v>-6.0309999999999999E-3</v>
    <v>USD</v>
    <v>NYSE Arca</v>
    <v>ARCX</v>
    <v>3.4999999999999996E-3</v>
    <v>43.09</v>
    <v>ETF</v>
    <v>44953.982048471873</v>
    <v>4</v>
    <v>42.7</v>
    <v>524022971.19999999</v>
    <v>SPDR S&amp;P Insurance ETF</v>
    <v>43.02</v>
    <v>43.11</v>
    <v>42.85</v>
    <v>KIE</v>
    <v>SPDR S&amp;P Insurance ETF (ARCX:KIE)</v>
    <v>709167</v>
    <v>660929</v>
  </rv>
  <rv s="2">
    <v>5</v>
  </rv>
  <rv s="0">
    <v>https://www.bing.com/financeapi/forcetrigger?t=a2671h&amp;q=ARCX%3aXHS&amp;form=skydnc</v>
    <v>Learn more on Bing</v>
  </rv>
  <rv s="1">
    <v>en-US</v>
    <v>a2671h</v>
    <v>268435456</v>
    <v>1</v>
    <v>Powered by Refinitiv</v>
    <v>0</v>
    <v>SPDR S&amp;P Health Care Svc (ARCX:XHS)</v>
    <v>2</v>
    <v>3</v>
    <v>Finance</v>
    <v>4</v>
    <v>103.6814</v>
    <v>77.44</v>
    <v>0.81720000000000004</v>
    <v>0.55879999999999996</v>
    <v>6.1799999999999997E-3</v>
    <v>USD</v>
    <v>NYSE Arca</v>
    <v>ARCX</v>
    <v>3.4999999999999996E-3</v>
    <v>91.38</v>
    <v>ETF</v>
    <v>44954.041667245314</v>
    <v>7</v>
    <v>89.95</v>
    <v>111963472.7</v>
    <v>SPDR S&amp;P Health Care Svc</v>
    <v>90.03</v>
    <v>90.421199999999999</v>
    <v>90.98</v>
    <v>XHS</v>
    <v>SPDR S&amp;P Health Care Svc (ARCX:XHS)</v>
    <v>4970</v>
    <v>7768</v>
  </rv>
  <rv s="2">
    <v>8</v>
  </rv>
  <rv s="0">
    <v>https://www.bing.com/financeapi/forcetrigger?t=a1wer7&amp;q=ARCX%3aKBE&amp;form=skydnc</v>
    <v>Learn more on Bing</v>
  </rv>
  <rv s="1">
    <v>en-US</v>
    <v>a1wer7</v>
    <v>268435456</v>
    <v>1</v>
    <v>Powered by Refinitiv</v>
    <v>0</v>
    <v>SPDR S&amp;P Bank ETF (ARCX:KBE)</v>
    <v>2</v>
    <v>3</v>
    <v>Finance</v>
    <v>4</v>
    <v>58.75</v>
    <v>42.57</v>
    <v>1.1059000000000001</v>
    <v>0.27</v>
    <v>5.6579999999999998E-3</v>
    <v>USD</v>
    <v>NYSE Arca</v>
    <v>ARCX</v>
    <v>3.4999999999999996E-3</v>
    <v>48.145000000000003</v>
    <v>ETF</v>
    <v>44954.04166668906</v>
    <v>10</v>
    <v>47.59</v>
    <v>1687335940.73</v>
    <v>SPDR S&amp;P Bank ETF</v>
    <v>47.64</v>
    <v>47.72</v>
    <v>47.99</v>
    <v>KBE</v>
    <v>SPDR S&amp;P Bank ETF (ARCX:KBE)</v>
    <v>1112675</v>
    <v>1620419</v>
  </rv>
  <rv s="2">
    <v>11</v>
  </rv>
  <rv s="0">
    <v>https://www.bing.com/financeapi/forcetrigger?t=a2689c&amp;q=ARCX%3aXLRE&amp;form=skydnc</v>
    <v>Learn more on Bing</v>
  </rv>
  <rv s="1">
    <v>en-US</v>
    <v>a2689c</v>
    <v>268435456</v>
    <v>1</v>
    <v>Powered by Refinitiv</v>
    <v>0</v>
    <v>Sel Sector:Rl Est SPDR (ARCX:XLRE)</v>
    <v>2</v>
    <v>3</v>
    <v>Finance</v>
    <v>5</v>
    <v>50.97</v>
    <v>33.125</v>
    <v>0.87460000000000004</v>
    <v>0.36</v>
    <v>9.0019999999999996E-3</v>
    <v>USD</v>
    <v>NYSE Arca</v>
    <v>ARCX</v>
    <v>1E-3</v>
    <v>40.520000000000003</v>
    <v>ETF</v>
    <v>44954.041667325779</v>
    <v>13</v>
    <v>39.86</v>
    <v>4917956796.3699999</v>
    <v>Sel Sector:Rl Est SPDR</v>
    <v>39.869999999999997</v>
    <v>39.99</v>
    <v>40.35</v>
    <v>XLRE</v>
    <v>Sel Sector:Rl Est SPDR (ARCX:XLRE)</v>
    <v>23</v>
    <v>5453185</v>
  </rv>
  <rv s="2">
    <v>14</v>
  </rv>
  <rv s="0">
    <v>https://www.bing.com/financeapi/forcetrigger?t=a268hw&amp;q=ARCX%3aXLV&amp;form=skydnc</v>
    <v>Learn more on Bing</v>
  </rv>
  <rv s="1">
    <v>en-US</v>
    <v>a268hw</v>
    <v>268435456</v>
    <v>1</v>
    <v>Powered by Refinitiv</v>
    <v>0</v>
    <v>Sel Sector:H Care SPDR (ARCX:XLV)</v>
    <v>2</v>
    <v>3</v>
    <v>Finance</v>
    <v>5</v>
    <v>143.41999999999999</v>
    <v>118.75</v>
    <v>0.9899</v>
    <v>-0.93</v>
    <v>-6.9520000000000007E-3</v>
    <v>USD</v>
    <v>NYSE Arca</v>
    <v>ARCX</v>
    <v>1E-3</v>
    <v>133.71</v>
    <v>ETF</v>
    <v>44954.019441203127</v>
    <v>16</v>
    <v>132.69</v>
    <v>42071686109.449997</v>
    <v>Sel Sector:H Care SPDR</v>
    <v>133.57</v>
    <v>133.77000000000001</v>
    <v>132.84</v>
    <v>XLV</v>
    <v>Sel Sector:H Care SPDR (ARCX:XLV)</v>
    <v>3948</v>
    <v>6798979</v>
  </rv>
  <rv s="2">
    <v>17</v>
  </rv>
  <rv s="0">
    <v>https://www.bing.com/financeapi/forcetrigger?t=a268f2&amp;q=ARCX%3aXLU&amp;form=skydnc</v>
    <v>Learn more on Bing</v>
  </rv>
  <rv s="1">
    <v>en-US</v>
    <v>a268f2</v>
    <v>268435456</v>
    <v>1</v>
    <v>Powered by Refinitiv</v>
    <v>0</v>
    <v>Sel Sector:Util SPDR (ARCX:XLU)</v>
    <v>2</v>
    <v>3</v>
    <v>Finance</v>
    <v>4</v>
    <v>78.22</v>
    <v>60.35</v>
    <v>0.99519999999999997</v>
    <v>0</v>
    <v>0</v>
    <v>USD</v>
    <v>NYSE Arca</v>
    <v>ARCX</v>
    <v>1E-3</v>
    <v>69.185000000000002</v>
    <v>ETF</v>
    <v>44954.041666666664</v>
    <v>19</v>
    <v>68.47</v>
    <v>16306594396.290001</v>
    <v>Sel Sector:Util SPDR</v>
    <v>68.739999999999995</v>
    <v>68.89</v>
    <v>68.89</v>
    <v>XLU</v>
    <v>Sel Sector:Util SPDR (ARCX:XLU)</v>
    <v>971</v>
    <v>9969561</v>
  </rv>
  <rv s="2">
    <v>20</v>
  </rv>
  <rv s="0">
    <v>https://www.bing.com/financeapi/forcetrigger?t=a265ec&amp;q=ARCX%3aXAR&amp;form=skydnc</v>
    <v>Learn more on Bing</v>
  </rv>
  <rv s="1">
    <v>en-US</v>
    <v>a265ec</v>
    <v>268435456</v>
    <v>1</v>
    <v>Powered by Refinitiv</v>
    <v>0</v>
    <v>SPDR S&amp;P Aero&amp;Def (ARCX:XAR)</v>
    <v>2</v>
    <v>3</v>
    <v>Finance</v>
    <v>4</v>
    <v>127.9</v>
    <v>91.37</v>
    <v>1.0516000000000001</v>
    <v>0.75</v>
    <v>6.4459999999999995E-3</v>
    <v>USD</v>
    <v>NYSE Arca</v>
    <v>ARCX</v>
    <v>3.4999999999999996E-3</v>
    <v>117.58</v>
    <v>ETF</v>
    <v>44954.04166668906</v>
    <v>22</v>
    <v>116.2</v>
    <v>1343416568.25</v>
    <v>SPDR S&amp;P Aero&amp;Def</v>
    <v>116.2</v>
    <v>116.36</v>
    <v>117.11</v>
    <v>XAR</v>
    <v>SPDR S&amp;P Aero&amp;Def (ARCX:XAR)</v>
    <v>8</v>
    <v>76869</v>
  </rv>
  <rv s="2">
    <v>23</v>
  </rv>
  <rv s="0">
    <v>https://www.bing.com/financeapi/forcetrigger?t=a267ww&amp;q=ARCX%3aXLI&amp;form=skydnc</v>
    <v>Learn more on Bing</v>
  </rv>
  <rv s="1">
    <v>en-US</v>
    <v>a267ww</v>
    <v>268435456</v>
    <v>1</v>
    <v>Powered by Refinitiv</v>
    <v>0</v>
    <v>Sel Sector:Indust SPDR (ARCX:XLI)</v>
    <v>2</v>
    <v>3</v>
    <v>Finance</v>
    <v>4</v>
    <v>105.23</v>
    <v>82.75</v>
    <v>0.99780000000000002</v>
    <v>0.42</v>
    <v>4.1700000000000001E-3</v>
    <v>USD</v>
    <v>NYSE Arca</v>
    <v>ARCX</v>
    <v>1E-3</v>
    <v>101.61499999999999</v>
    <v>ETF</v>
    <v>44954.04166668906</v>
    <v>25</v>
    <v>100.42</v>
    <v>13410608984.42</v>
    <v>Sel Sector:Indust SPDR</v>
    <v>100.5</v>
    <v>100.72</v>
    <v>101.14</v>
    <v>XLI</v>
    <v>Sel Sector:Indust SPDR (ARCX:XLI)</v>
    <v>709</v>
    <v>10735502</v>
  </rv>
  <rv s="2">
    <v>26</v>
  </rv>
  <rv s="0">
    <v>https://www.bing.com/financeapi/forcetrigger?t=a267r7&amp;q=ARCX%3aXLF&amp;form=skydnc</v>
    <v>Learn more on Bing</v>
  </rv>
  <rv s="1">
    <v>en-US</v>
    <v>a267r7</v>
    <v>268435456</v>
    <v>1</v>
    <v>Powered by Refinitiv</v>
    <v>0</v>
    <v>Sel Sector:Finl S SPDR (ARCX:XLF)</v>
    <v>2</v>
    <v>3</v>
    <v>Finance</v>
    <v>4</v>
    <v>41.384999999999998</v>
    <v>29.59</v>
    <v>0.997</v>
    <v>0</v>
    <v>0</v>
    <v>USD</v>
    <v>NYSE Arca</v>
    <v>ARCX</v>
    <v>1E-3</v>
    <v>36.46</v>
    <v>ETF</v>
    <v>44954.025589698438</v>
    <v>28</v>
    <v>36.15</v>
    <v>31337526422.240002</v>
    <v>Sel Sector:Finl S SPDR</v>
    <v>36.200000000000003</v>
    <v>36.25</v>
    <v>36.25</v>
    <v>XLF</v>
    <v>Sel Sector:Finl S SPDR (ARCX:XLF)</v>
    <v>62538</v>
    <v>39918660</v>
  </rv>
  <rv s="2">
    <v>29</v>
  </rv>
  <rv s="0">
    <v>https://www.bing.com/financeapi/forcetrigger?t=a1vf8m&amp;q=ARCX%3aIHI&amp;form=skydnc</v>
    <v>Learn more on Bing</v>
  </rv>
  <rv s="1">
    <v>en-US</v>
    <v>a1vf8m</v>
    <v>268435456</v>
    <v>1</v>
    <v>Powered by Refinitiv</v>
    <v>0</v>
    <v>iShares:US Med Dev ETF (ARCX:IHI)</v>
    <v>2</v>
    <v>3</v>
    <v>Finance</v>
    <v>4</v>
    <v>62.553800000000003</v>
    <v>46.21</v>
    <v>1.1059000000000001</v>
    <v>-0.08</v>
    <v>-1.4779999999999999E-3</v>
    <v>USD</v>
    <v>NYSE Arca</v>
    <v>ARCX</v>
    <v>3.9000000000000003E-3</v>
    <v>54.34</v>
    <v>ETF</v>
    <v>44954.041666782032</v>
    <v>31</v>
    <v>53.71</v>
    <v>6148175366.5100002</v>
    <v>iShares:US Med Dev ETF</v>
    <v>54.01</v>
    <v>54.14</v>
    <v>54.06</v>
    <v>IHI</v>
    <v>iShares:US Med Dev ETF (ARCX:IHI)</v>
    <v>21</v>
    <v>854567</v>
  </rv>
  <rv s="2">
    <v>32</v>
  </rv>
  <rv s="0">
    <v>https://www.bing.com/financeapi/forcetrigger?t=a3yr9c&amp;q=NASDAQ+Telecommunication+Index&amp;form=skydnc</v>
    <v>Learn more on Bing</v>
  </rv>
  <rv s="4">
    <v>en-US</v>
    <v>a3yr9c</v>
    <v>268435456</v>
    <v>1</v>
    <v>Powered by Refinitiv</v>
    <v>6</v>
    <v>NASDAQ Telecommunication Index</v>
    <v>2</v>
    <v>7</v>
    <v>Finance</v>
    <v>8</v>
    <v>476.81</v>
    <v>323.42</v>
    <v>-4.1500000000000004</v>
    <v>-1.023E-2</v>
    <v>US</v>
    <v>403.93</v>
    <v>Index</v>
    <v>34</v>
    <v>400.19</v>
    <v>NASDAQ Telecommunication Index</v>
    <v>403.29</v>
    <v>405.68</v>
    <v>401.53</v>
    <v>IXTC</v>
    <v>NASDAQ Telecommunication Index</v>
  </rv>
  <rv s="2">
    <v>35</v>
  </rv>
  <rv s="0">
    <v>https://www.bing.com/financeapi/forcetrigger?t=a1vzmw&amp;q=BATS%3aIYT&amp;form=skydnc</v>
    <v>Learn more on Bing</v>
  </rv>
  <rv s="1">
    <v>en-US</v>
    <v>a1vzmw</v>
    <v>268435456</v>
    <v>1</v>
    <v>Powered by Refinitiv</v>
    <v>0</v>
    <v>iShares:US Transportatn (BATS:IYT)</v>
    <v>2</v>
    <v>3</v>
    <v>Finance</v>
    <v>9</v>
    <v>276.87</v>
    <v>192.71</v>
    <v>0.95950000000000002</v>
    <v>1.94</v>
    <v>8.5209999999999991E-3</v>
    <v>USD</v>
    <v>CBOE BZX Exchange</v>
    <v>BATS</v>
    <v>3.9000000000000003E-3</v>
    <v>231.37</v>
    <v>ETF</v>
    <v>44953.875000601562</v>
    <v>37</v>
    <v>227.3</v>
    <v>705028200.08000004</v>
    <v>iShares:US Transportatn</v>
    <v>227.32</v>
    <v>227.68</v>
    <v>229.62</v>
    <v>IYT</v>
    <v>iShares:US Transportatn (BATS:IYT)</v>
    <v>77648</v>
    <v>131691</v>
  </rv>
  <rv s="2">
    <v>38</v>
  </rv>
  <rv s="0">
    <v>https://www.bing.com/financeapi/forcetrigger?t=a1v3yc&amp;q=ARCX%3aIAI&amp;form=skydnc</v>
    <v>Learn more on Bing</v>
  </rv>
  <rv s="1">
    <v>en-US</v>
    <v>a1v3yc</v>
    <v>268435456</v>
    <v>1</v>
    <v>Powered by Refinitiv</v>
    <v>0</v>
    <v>iShares:US BD &amp; SE ETF (ARCX:IAI)</v>
    <v>2</v>
    <v>3</v>
    <v>Finance</v>
    <v>4</v>
    <v>114.21</v>
    <v>80.63</v>
    <v>0.97460000000000002</v>
    <v>-0.9</v>
    <v>-8.8719999999999997E-3</v>
    <v>USD</v>
    <v>NYSE Arca</v>
    <v>ARCX</v>
    <v>3.9000000000000003E-3</v>
    <v>101.72</v>
    <v>ETF</v>
    <v>44954.04166668906</v>
    <v>40</v>
    <v>100.42</v>
    <v>827602315.92999995</v>
    <v>iShares:US BD &amp; SE ETF</v>
    <v>101.01</v>
    <v>101.44</v>
    <v>100.54</v>
    <v>IAI</v>
    <v>iShares:US BD &amp; SE ETF (ARCX:IAI)</v>
    <v>39829</v>
    <v>80599</v>
  </rv>
  <rv s="2">
    <v>41</v>
  </rv>
  <rv s="0">
    <v>https://www.bing.com/financeapi/forcetrigger?t=a1twnm&amp;q=ARCX%3aGLD&amp;form=skydnc</v>
    <v>Learn more on Bing</v>
  </rv>
  <rv s="1">
    <v>en-US</v>
    <v>a1twnm</v>
    <v>268435456</v>
    <v>1</v>
    <v>Powered by Refinitiv</v>
    <v>0</v>
    <v>SPDR Gold (ARCX:GLD)</v>
    <v>2</v>
    <v>3</v>
    <v>Finance</v>
    <v>5</v>
    <v>193.3</v>
    <v>150.5703</v>
    <v>0.79490000000000005</v>
    <v>-0.25</v>
    <v>-1.3930000000000001E-3</v>
    <v>USD</v>
    <v>NYSE Arca</v>
    <v>ARCX</v>
    <v>4.0000000000000001E-3</v>
    <v>179.72</v>
    <v>ETF</v>
    <v>44954.041666700781</v>
    <v>43</v>
    <v>178.262</v>
    <v>53451956110.730003</v>
    <v>SPDR Gold</v>
    <v>179.27</v>
    <v>179.47</v>
    <v>179.22</v>
    <v>GLD</v>
    <v>SPDR Gold (ARCX:GLD)</v>
    <v>7108</v>
    <v>4888694</v>
  </rv>
  <rv s="2">
    <v>44</v>
  </rv>
  <rv s="0">
    <v>https://www.bing.com/financeapi/forcetrigger?t=a265h7&amp;q=ARCX%3aXBI&amp;form=skydnc</v>
    <v>Learn more on Bing</v>
  </rv>
  <rv s="1">
    <v>en-US</v>
    <v>a265h7</v>
    <v>268435456</v>
    <v>1</v>
    <v>Powered by Refinitiv</v>
    <v>0</v>
    <v>SPDR S&amp;P Biotech (ARCX:XBI)</v>
    <v>2</v>
    <v>3</v>
    <v>Finance</v>
    <v>4</v>
    <v>99.16</v>
    <v>61.78</v>
    <v>0.40899999999999997</v>
    <v>0.8</v>
    <v>9.0299999999999998E-3</v>
    <v>USD</v>
    <v>NYSE Arca</v>
    <v>ARCX</v>
    <v>3.4999999999999996E-3</v>
    <v>90.01</v>
    <v>ETF</v>
    <v>44954.04166668906</v>
    <v>46</v>
    <v>88.39</v>
    <v>8089741861.8199997</v>
    <v>SPDR S&amp;P Biotech</v>
    <v>88.56</v>
    <v>88.59</v>
    <v>89.39</v>
    <v>XBI</v>
    <v>SPDR S&amp;P Biotech (ARCX:XBI)</v>
    <v>556</v>
    <v>10081429</v>
  </rv>
  <rv s="2">
    <v>47</v>
  </rv>
  <rv s="0">
    <v>https://www.bing.com/financeapi/forcetrigger?t=a2686h&amp;q=ARCX%3aXLP&amp;form=skydnc</v>
    <v>Learn more on Bing</v>
  </rv>
  <rv s="1">
    <v>en-US</v>
    <v>a2686h</v>
    <v>268435456</v>
    <v>1</v>
    <v>Powered by Refinitiv</v>
    <v>0</v>
    <v>Sel Sector:C Stp SPDR (ARCX:XLP)</v>
    <v>2</v>
    <v>3</v>
    <v>Finance</v>
    <v>4</v>
    <v>81.34</v>
    <v>66.174999999999997</v>
    <v>0.99750000000000005</v>
    <v>-0.22</v>
    <v>-3.0109999999999998E-3</v>
    <v>USD</v>
    <v>NYSE Arca</v>
    <v>ARCX</v>
    <v>1E-3</v>
    <v>73.194999999999993</v>
    <v>ETF</v>
    <v>44954.041106782031</v>
    <v>49</v>
    <v>72.504999999999995</v>
    <v>17334776114.849998</v>
    <v>Sel Sector:C Stp SPDR</v>
    <v>73.02</v>
    <v>73.069999999999993</v>
    <v>72.849999999999994</v>
    <v>XLP</v>
    <v>Sel Sector:C Stp SPDR (ARCX:XLP)</v>
    <v>2260</v>
    <v>9548649</v>
  </rv>
  <rv s="2">
    <v>50</v>
  </rv>
  <rv s="0">
    <v>https://www.bing.com/financeapi/forcetrigger?t=a268kr&amp;q=ARCX%3aXLY&amp;form=skydnc</v>
    <v>Learn more on Bing</v>
  </rv>
  <rv s="1">
    <v>en-US</v>
    <v>a268kr</v>
    <v>268435456</v>
    <v>1</v>
    <v>Powered by Refinitiv</v>
    <v>0</v>
    <v>Sel Sector:C Dsc SPDR (ARCX:XLY)</v>
    <v>2</v>
    <v>3</v>
    <v>Finance</v>
    <v>4</v>
    <v>192.19</v>
    <v>126</v>
    <v>0.98619999999999997</v>
    <v>3.28</v>
    <v>2.2682000000000001E-2</v>
    <v>USD</v>
    <v>NYSE Arca</v>
    <v>ARCX</v>
    <v>1E-3</v>
    <v>149.03</v>
    <v>ETF</v>
    <v>44954.041667245314</v>
    <v>52</v>
    <v>144.69999999999999</v>
    <v>12588026466.42</v>
    <v>Sel Sector:C Dsc SPDR</v>
    <v>144.72999999999999</v>
    <v>144.61000000000001</v>
    <v>147.88999999999999</v>
    <v>XLY</v>
    <v>Sel Sector:C Dsc SPDR (ARCX:XLY)</v>
    <v>1098</v>
    <v>4497476</v>
  </rv>
  <rv s="2">
    <v>53</v>
  </rv>
  <rv s="0">
    <v>https://www.bing.com/financeapi/forcetrigger?t=a25aww&amp;q=XNAS%3aVGIT&amp;form=skydnc</v>
    <v>Learn more on Bing</v>
  </rv>
  <rv s="1">
    <v>en-US</v>
    <v>a25aww</v>
    <v>268435456</v>
    <v>1</v>
    <v>Powered by Refinitiv</v>
    <v>0</v>
    <v>Vanguard Int Trs;ETF (XNAS:VGIT)</v>
    <v>2</v>
    <v>3</v>
    <v>Finance</v>
    <v>4</v>
    <v>65.680000000000007</v>
    <v>57.08</v>
    <v>1.3938999999999999</v>
    <v>-0.09</v>
    <v>-1.5040000000000001E-3</v>
    <v>USD</v>
    <v>Nasdaq Stock Market</v>
    <v>XNAS</v>
    <v>4.0000000000000002E-4</v>
    <v>59.79</v>
    <v>ETF</v>
    <v>44953.926654154689</v>
    <v>55</v>
    <v>59.69</v>
    <v>13325158201</v>
    <v>Vanguard Int Trs;ETF</v>
    <v>59.72</v>
    <v>59.86</v>
    <v>59.77</v>
    <v>VGIT</v>
    <v>Vanguard Int Trs;ETF (XNAS:VGIT)</v>
    <v>100</v>
    <v>2051942</v>
  </rv>
  <rv s="2">
    <v>56</v>
  </rv>
  <rv s="0">
    <v>https://www.bing.com/financeapi/forcetrigger?t=a22xh7&amp;q=XNAS%3aSHV&amp;form=skydnc</v>
    <v>Learn more on Bing</v>
  </rv>
  <rv s="1">
    <v>en-US</v>
    <v>a22xh7</v>
    <v>268435456</v>
    <v>1</v>
    <v>Powered by Refinitiv</v>
    <v>0</v>
    <v>iShares:Sh Trs Bd ETF (XNAS:SHV)</v>
    <v>2</v>
    <v>3</v>
    <v>Finance</v>
    <v>4</v>
    <v>110.35</v>
    <v>109.73</v>
    <v>0.65800000000000003</v>
    <v>0.01</v>
    <v>9.0699999999999996E-5</v>
    <v>USD</v>
    <v>Nasdaq Stock Market</v>
    <v>XNAS</v>
    <v>1.5E-3</v>
    <v>110.26</v>
    <v>ETF</v>
    <v>44954.041341342185</v>
    <v>58</v>
    <v>110.25</v>
    <v>20337632942.669998</v>
    <v>iShares:Sh Trs Bd ETF</v>
    <v>110.255</v>
    <v>110.25</v>
    <v>110.26</v>
    <v>SHV</v>
    <v>iShares:Sh Trs Bd ETF (XNAS:SHV)</v>
    <v>501</v>
    <v>3058798</v>
  </rv>
  <rv s="2">
    <v>59</v>
  </rv>
  <rv s="0">
    <v>https://www.bing.com/financeapi/forcetrigger?t=a269pr&amp;q=ARCX%3aXOP&amp;form=skydnc</v>
    <v>Learn more on Bing</v>
  </rv>
  <rv s="1">
    <v>en-US</v>
    <v>a269pr</v>
    <v>268435456</v>
    <v>1</v>
    <v>Powered by Refinitiv</v>
    <v>0</v>
    <v>SPDR S&amp;P Oil&amp;Gas Exp (ARCX:XOP)</v>
    <v>2</v>
    <v>3</v>
    <v>Finance</v>
    <v>4</v>
    <v>170.62</v>
    <v>103.3</v>
    <v>1.6896</v>
    <v>-1.99</v>
    <v>-1.3682000000000001E-2</v>
    <v>USD</v>
    <v>NYSE Arca</v>
    <v>ARCX</v>
    <v>3.4999999999999996E-3</v>
    <v>146.76499999999999</v>
    <v>ETF</v>
    <v>44953.903875601565</v>
    <v>61</v>
    <v>143.31</v>
    <v>4750164535.6000004</v>
    <v>SPDR S&amp;P Oil&amp;Gas Exp</v>
    <v>145.57</v>
    <v>145.44999999999999</v>
    <v>143.46</v>
    <v>XOP</v>
    <v>SPDR S&amp;P Oil&amp;Gas Exp (ARCX:XOP)</v>
    <v>66</v>
    <v>3848945</v>
  </rv>
  <rv s="2">
    <v>62</v>
  </rv>
  <rv s="0">
    <v>https://www.bing.com/financeapi/forcetrigger?t=a23hqh&amp;q=ARCX%3aSPY&amp;form=skydnc</v>
    <v>Learn more on Bing</v>
  </rv>
  <rv s="1">
    <v>en-US</v>
    <v>a23hqh</v>
    <v>268435456</v>
    <v>1</v>
    <v>Powered by Refinitiv</v>
    <v>0</v>
    <v>SPDR S&amp;P 500 ETF (ARCX:SPY)</v>
    <v>2</v>
    <v>3</v>
    <v>Finance</v>
    <v>5</v>
    <v>462.07</v>
    <v>348.11</v>
    <v>0.99739999999999995</v>
    <v>0.93</v>
    <v>2.2980000000000001E-3</v>
    <v>USD</v>
    <v>NYSE Arca</v>
    <v>ARCX</v>
    <v>8.9999999999999998E-4</v>
    <v>408.16</v>
    <v>ETF</v>
    <v>44954.041666724217</v>
    <v>64</v>
    <v>403.44</v>
    <v>356678601861.65997</v>
    <v>SPDR S&amp;P 500 ETF</v>
    <v>403.65499999999997</v>
    <v>404.75</v>
    <v>405.68</v>
    <v>SPY</v>
    <v>SPDR S&amp;P 500 ETF (ARCX:SPY)</v>
    <v>492190</v>
    <v>67179603</v>
  </rv>
  <rv s="2">
    <v>65</v>
  </rv>
  <rv s="0">
    <v>https://www.bing.com/financeapi/forcetrigger?t=a1vbbh&amp;q=XNAS%3aIEF&amp;form=skydnc</v>
    <v>Learn more on Bing</v>
  </rv>
  <rv s="1">
    <v>en-US</v>
    <v>a1vbbh</v>
    <v>268435456</v>
    <v>1</v>
    <v>Powered by Refinitiv</v>
    <v>0</v>
    <v>iShares:7-10 Trs Bd ETF (XNAS:IEF)</v>
    <v>2</v>
    <v>3</v>
    <v>Finance</v>
    <v>5</v>
    <v>113.485</v>
    <v>92.48</v>
    <v>1.9895</v>
    <v>-0.15</v>
    <v>-1.5129999999999998E-3</v>
    <v>USD</v>
    <v>Nasdaq Stock Market</v>
    <v>XNAS</v>
    <v>1.5E-3</v>
    <v>99.02</v>
    <v>ETF</v>
    <v>44953.976701435153</v>
    <v>67</v>
    <v>98.77</v>
    <v>22790950032.080002</v>
    <v>iShares:7-10 Trs Bd ETF</v>
    <v>98.8</v>
    <v>99.17</v>
    <v>99.02</v>
    <v>IEF</v>
    <v>iShares:7-10 Trs Bd ETF (XNAS:IEF)</v>
    <v>1094</v>
    <v>4854376</v>
  </rv>
  <rv s="2">
    <v>68</v>
  </rv>
  <rv s="0">
    <v>https://www.bing.com/financeapi/forcetrigger?t=a1vtu2&amp;q=BATS%3aITB&amp;form=skydnc</v>
    <v>Learn more on Bing</v>
  </rv>
  <rv s="1">
    <v>en-US</v>
    <v>a1vtu2</v>
    <v>268435456</v>
    <v>1</v>
    <v>Powered by Refinitiv</v>
    <v>0</v>
    <v>iShares:US Home Cons ETF (BATS:ITB)</v>
    <v>2</v>
    <v>3</v>
    <v>Finance</v>
    <v>9</v>
    <v>72.069999999999993</v>
    <v>48.02</v>
    <v>1.2976000000000001</v>
    <v>0.39</v>
    <v>5.7989999999999995E-3</v>
    <v>USD</v>
    <v>CBOE BZX Exchange</v>
    <v>BATS</v>
    <v>3.9000000000000003E-3</v>
    <v>67.995000000000005</v>
    <v>ETF</v>
    <v>44953.904060613284</v>
    <v>70</v>
    <v>66.849999999999994</v>
    <v>1369560974.5599999</v>
    <v>iShares:US Home Cons ETF</v>
    <v>67.05</v>
    <v>67.25</v>
    <v>67.64</v>
    <v>ITB</v>
    <v>iShares:US Home Cons ETF (BATS:ITB)</v>
    <v>100</v>
    <v>2014448</v>
  </rv>
  <rv s="2">
    <v>71</v>
  </rv>
  <rv s="0">
    <v>https://www.bing.com/financeapi/forcetrigger?t=a267lh&amp;q=ARCX%3aXLB&amp;form=skydnc</v>
    <v>Learn more on Bing</v>
  </rv>
  <rv s="1">
    <v>en-US</v>
    <v>a267lh</v>
    <v>268435456</v>
    <v>1</v>
    <v>Powered by Refinitiv</v>
    <v>0</v>
    <v>Sel Sector:Matrls SPDR (ARCX:XLB)</v>
    <v>2</v>
    <v>3</v>
    <v>Finance</v>
    <v>4</v>
    <v>91.49</v>
    <v>66.849999999999994</v>
    <v>0.99790000000000001</v>
    <v>-0.28999999999999998</v>
    <v>-3.4660000000000003E-3</v>
    <v>USD</v>
    <v>NYSE Arca</v>
    <v>ARCX</v>
    <v>1E-3</v>
    <v>83.99</v>
    <v>ETF</v>
    <v>44953.986769015624</v>
    <v>73</v>
    <v>83.02</v>
    <v>5237977494.8999996</v>
    <v>Sel Sector:Matrls SPDR</v>
    <v>83.1</v>
    <v>83.67</v>
    <v>83.38</v>
    <v>XLB</v>
    <v>Sel Sector:Matrls SPDR (ARCX:XLB)</v>
    <v>13</v>
    <v>4104645</v>
  </rv>
  <rv s="2">
    <v>74</v>
  </rv>
  <rv s="0">
    <v>https://www.bing.com/financeapi/forcetrigger?t=a26ap2&amp;q=ARCX%3aXRT&amp;form=skydnc</v>
    <v>Learn more on Bing</v>
  </rv>
  <rv s="1">
    <v>en-US</v>
    <v>a26ap2</v>
    <v>268435456</v>
    <v>1</v>
    <v>Powered by Refinitiv</v>
    <v>0</v>
    <v>SPDR S&amp;P Retail (ARCX:XRT)</v>
    <v>2</v>
    <v>3</v>
    <v>Finance</v>
    <v>4</v>
    <v>83.56</v>
    <v>55.32</v>
    <v>1.163</v>
    <v>1.21</v>
    <v>1.7906999999999999E-2</v>
    <v>USD</v>
    <v>NYSE Arca</v>
    <v>ARCX</v>
    <v>3.4999999999999996E-3</v>
    <v>69.086100000000002</v>
    <v>ETF</v>
    <v>44953.903976157031</v>
    <v>76</v>
    <v>67.430000000000007</v>
    <v>293143308.70999998</v>
    <v>SPDR S&amp;P Retail</v>
    <v>67.52</v>
    <v>67.569999999999993</v>
    <v>68.78</v>
    <v>XRT</v>
    <v>SPDR S&amp;P Retail (ARCX:XRT)</v>
    <v>3689292</v>
    <v>4374876</v>
  </rv>
  <rv s="2">
    <v>77</v>
  </rv>
  <rv s="0">
    <v>https://www.bing.com/financeapi/forcetrigger?t=a26ba2&amp;q=ARCX%3aXSW&amp;form=skydnc</v>
    <v>Learn more on Bing</v>
  </rv>
  <rv s="1">
    <v>en-US</v>
    <v>a26ba2</v>
    <v>268435456</v>
    <v>1</v>
    <v>Powered by Refinitiv</v>
    <v>0</v>
    <v>SPDR S&amp;P Sftwre &amp; Svc (ARCX:XSW)</v>
    <v>2</v>
    <v>3</v>
    <v>Finance</v>
    <v>4</v>
    <v>154.72</v>
    <v>100.83</v>
    <v>0.90339999999999998</v>
    <v>1.3724000000000001</v>
    <v>1.1390000000000001E-2</v>
    <v>USD</v>
    <v>NYSE Arca</v>
    <v>ARCX</v>
    <v>3.4999999999999996E-3</v>
    <v>122.47</v>
    <v>ETF</v>
    <v>44954.041667349222</v>
    <v>79</v>
    <v>119.998</v>
    <v>201036223.72</v>
    <v>SPDR S&amp;P Sftwre &amp; Svc</v>
    <v>119.998</v>
    <v>120.4944</v>
    <v>121.8668</v>
    <v>XSW</v>
    <v>SPDR S&amp;P Sftwre &amp; Svc (ARCX:XSW)</v>
    <v>7213</v>
    <v>12499</v>
  </rv>
  <rv s="2">
    <v>80</v>
  </rv>
  <rv s="0">
    <v>https://www.bing.com/financeapi/forcetrigger?t=a1y9kr&amp;q=ARCX%3aNANR&amp;form=skydnc</v>
    <v>Learn more on Bing</v>
  </rv>
  <rv s="1">
    <v>en-US</v>
    <v>a1y9kr</v>
    <v>268435456</v>
    <v>1</v>
    <v>Powered by Refinitiv</v>
    <v>0</v>
    <v>SPDR S&amp;P N Amer Ntrl Res (ARCX:NANR)</v>
    <v>2</v>
    <v>3</v>
    <v>Finance</v>
    <v>5</v>
    <v>61.96</v>
    <v>44.030799999999999</v>
    <v>0.84840000000000004</v>
    <v>-0.56589999999999996</v>
    <v>-9.6260000000000009E-3</v>
    <v>USD</v>
    <v>NYSE Arca</v>
    <v>ARCX</v>
    <v>3.4999999999999996E-3</v>
    <v>58.78</v>
    <v>ETF</v>
    <v>44953.881944444445</v>
    <v>82</v>
    <v>58.12</v>
    <v>694327578.57000005</v>
    <v>SPDR S&amp;P N Amer Ntrl Res</v>
    <v>58.42</v>
    <v>58.785899999999998</v>
    <v>58.22</v>
    <v>NANR</v>
    <v>SPDR S&amp;P N Amer Ntrl Res (ARCX:NANR)</v>
    <v>73776</v>
    <v>111641</v>
  </rv>
  <rv s="2">
    <v>83</v>
  </rv>
  <rv s="0">
    <v>https://www.bing.com/financeapi/forcetrigger?t=a232h7&amp;q=XNAS%3aSKYY&amp;form=skydnc</v>
    <v>Learn more on Bing</v>
  </rv>
  <rv s="1">
    <v>en-US</v>
    <v>a232h7</v>
    <v>268435456</v>
    <v>1</v>
    <v>Powered by Refinitiv</v>
    <v>0</v>
    <v>FT II:Cloud Computing (XNAS:SKYY)</v>
    <v>2</v>
    <v>3</v>
    <v>Finance</v>
    <v>4</v>
    <v>97.07</v>
    <v>54.5</v>
    <v>1.0325</v>
    <v>1.1000000000000001</v>
    <v>1.7423999999999999E-2</v>
    <v>USD</v>
    <v>Nasdaq Stock Market</v>
    <v>XNAS</v>
    <v>6.0000000000000001E-3</v>
    <v>64.651799999999994</v>
    <v>ETF</v>
    <v>44953.979051029688</v>
    <v>85</v>
    <v>62.73</v>
    <v>2591499103.5440001</v>
    <v>FT II:Cloud Computing</v>
    <v>62.74</v>
    <v>63.13</v>
    <v>64.23</v>
    <v>SKYY</v>
    <v>FT II:Cloud Computing (XNAS:SKYY)</v>
    <v>3</v>
    <v>521419</v>
  </rv>
  <rv s="2">
    <v>86</v>
  </rv>
  <rv s="0">
    <v>https://www.bing.com/financeapi/forcetrigger?t=a24b5r&amp;q=XNAS%3aTLT&amp;form=skydnc</v>
    <v>Learn more on Bing</v>
  </rv>
  <rv s="1">
    <v>en-US</v>
    <v>a24b5r</v>
    <v>268435456</v>
    <v>1</v>
    <v>Powered by Refinitiv</v>
    <v>0</v>
    <v>iShares:20+ Trs Bd ETF (XNAS:TLT)</v>
    <v>2</v>
    <v>3</v>
    <v>Finance</v>
    <v>5</v>
    <v>143.57</v>
    <v>91.85</v>
    <v>1.0586</v>
    <v>-0.27</v>
    <v>-2.5240000000000002E-3</v>
    <v>USD</v>
    <v>Nasdaq Stock Market</v>
    <v>XNAS</v>
    <v>1.5E-3</v>
    <v>106.96</v>
    <v>ETF</v>
    <v>44954.040902164059</v>
    <v>88</v>
    <v>106.11</v>
    <v>26732023126.990002</v>
    <v>iShares:20+ Trs Bd ETF</v>
    <v>106.19</v>
    <v>106.98</v>
    <v>106.71</v>
    <v>TLT</v>
    <v>iShares:20+ Trs Bd ETF (XNAS:TLT)</v>
    <v>31939</v>
    <v>19947864</v>
  </rv>
  <rv s="2">
    <v>89</v>
  </rv>
  <rv s="0">
    <v>https://www.bing.com/financeapi/forcetrigger?t=a267oc&amp;q=ARCX%3aXLE&amp;form=skydnc</v>
    <v>Learn more on Bing</v>
  </rv>
  <rv s="1">
    <v>en-US</v>
    <v>a267oc</v>
    <v>268435456</v>
    <v>1</v>
    <v>Powered by Refinitiv</v>
    <v>0</v>
    <v>Sel Sector:Energy SPDR (ARCX:XLE)</v>
    <v>2</v>
    <v>3</v>
    <v>Finance</v>
    <v>5</v>
    <v>94.71</v>
    <v>64.44</v>
    <v>1.1791</v>
    <v>-1.88</v>
    <v>-2.0191000000000001E-2</v>
    <v>USD</v>
    <v>NYSE Arca</v>
    <v>ARCX</v>
    <v>1E-3</v>
    <v>93.07</v>
    <v>ETF</v>
    <v>44954.04166668906</v>
    <v>91</v>
    <v>91.08</v>
    <v>40910620788.589996</v>
    <v>Sel Sector:Energy SPDR</v>
    <v>92.61</v>
    <v>93.11</v>
    <v>91.23</v>
    <v>XLE</v>
    <v>Sel Sector:Energy SPDR (ARCX:XLE)</v>
    <v>3843</v>
    <v>17244670</v>
  </rv>
  <rv s="2">
    <v>92</v>
  </rv>
  <rv s="0">
    <v>https://www.bing.com/financeapi/forcetrigger?t=a268nm&amp;q=ARCX%3aXME&amp;form=skydnc</v>
    <v>Learn more on Bing</v>
  </rv>
  <rv s="1">
    <v>en-US</v>
    <v>a268nm</v>
    <v>268435456</v>
    <v>1</v>
    <v>Powered by Refinitiv</v>
    <v>0</v>
    <v>SPDR S&amp;P Metals&amp;Mining (ARCX:XME)</v>
    <v>2</v>
    <v>3</v>
    <v>Finance</v>
    <v>4</v>
    <v>66.63</v>
    <v>39.83</v>
    <v>1.4053</v>
    <v>-0.23</v>
    <v>-4.0119999999999999E-3</v>
    <v>USD</v>
    <v>NYSE Arca</v>
    <v>ARCX</v>
    <v>3.4999999999999996E-3</v>
    <v>57.734999999999999</v>
    <v>ETF</v>
    <v>44954.04166668906</v>
    <v>94</v>
    <v>56.73</v>
    <v>1917558880.6600001</v>
    <v>SPDR S&amp;P Metals&amp;Mining</v>
    <v>56.99</v>
    <v>57.33</v>
    <v>57.1</v>
    <v>XME</v>
    <v>SPDR S&amp;P Metals&amp;Mining (ARCX:XME)</v>
    <v>16</v>
    <v>3442924</v>
  </rv>
  <rv s="2">
    <v>95</v>
  </rv>
  <rv s="0">
    <v>https://www.bing.com/financeapi/forcetrigger?t=b1hbp2&amp;q=ARCX%3aXLC&amp;form=skydnc</v>
    <v>Learn more on Bing</v>
  </rv>
  <rv s="1">
    <v>en-US</v>
    <v>b1hbp2</v>
    <v>268435456</v>
    <v>1</v>
    <v>Powered by Refinitiv</v>
    <v>0</v>
    <v>Sel Sector:Comm Svc SPDR (ARCX:XLC)</v>
    <v>2</v>
    <v>3</v>
    <v>Finance</v>
    <v>4</v>
    <v>76.569999999999993</v>
    <v>44.86</v>
    <v>0.99790000000000001</v>
    <v>0.38</v>
    <v>6.9199999999999991E-3</v>
    <v>USD</v>
    <v>NYSE Arca</v>
    <v>ARCX</v>
    <v>1E-3</v>
    <v>55.595700000000001</v>
    <v>ETF</v>
    <v>44954.041667245314</v>
    <v>97</v>
    <v>54.8</v>
    <v>7884410207.96</v>
    <v>Sel Sector:Comm Svc SPDR</v>
    <v>54.8</v>
    <v>54.91</v>
    <v>55.29</v>
    <v>XLC</v>
    <v>Sel Sector:Comm Svc SPDR (ARCX:XLC)</v>
    <v>1</v>
    <v>5430233</v>
  </rv>
  <rv s="2">
    <v>98</v>
  </rv>
  <rv s="0">
    <v>https://www.bing.com/financeapi/forcetrigger?t=a267zr&amp;q=ARCX%3aXLK&amp;form=skydnc</v>
    <v>Learn more on Bing</v>
  </rv>
  <rv s="1">
    <v>en-US</v>
    <v>a267zr</v>
    <v>268435456</v>
    <v>1</v>
    <v>Powered by Refinitiv</v>
    <v>0</v>
    <v>Sel Sector:Tech SPDR (ARCX:XLK)</v>
    <v>2</v>
    <v>3</v>
    <v>Finance</v>
    <v>4</v>
    <v>164.11</v>
    <v>112.97</v>
    <v>0.98509999999999998</v>
    <v>0.56999999999999995</v>
    <v>4.1869999999999997E-3</v>
    <v>USD</v>
    <v>NYSE Arca</v>
    <v>ARCX</v>
    <v>1E-3</v>
    <v>137.66</v>
    <v>ETF</v>
    <v>44954.041667349222</v>
    <v>100</v>
    <v>135.21</v>
    <v>38082399306.910004</v>
    <v>Sel Sector:Tech SPDR</v>
    <v>135.27000000000001</v>
    <v>136.13</v>
    <v>136.69999999999999</v>
    <v>XLK</v>
    <v>Sel Sector:Tech SPDR (ARCX:XLK)</v>
    <v>2006</v>
    <v>6707427</v>
  </rv>
  <rv s="2">
    <v>101</v>
  </rv>
  <rv s="0">
    <v>https://www.bing.com/financeapi/forcetrigger?t=a23bxm&amp;q=XNAS%3aSOXX&amp;form=skydnc</v>
    <v>Learn more on Bing</v>
  </rv>
  <rv s="1">
    <v>en-US</v>
    <v>a23bxm</v>
    <v>268435456</v>
    <v>1</v>
    <v>Powered by Refinitiv</v>
    <v>0</v>
    <v>iShares:Semiconductor (XNAS:SOXX)</v>
    <v>2</v>
    <v>3</v>
    <v>Finance</v>
    <v>5</v>
    <v>507.88</v>
    <v>287.82</v>
    <v>1.0928</v>
    <v>-2.61</v>
    <v>-6.3699999999999998E-3</v>
    <v>USD</v>
    <v>Nasdaq Stock Market</v>
    <v>XNAS</v>
    <v>4.0000000000000001E-3</v>
    <v>410.62</v>
    <v>ETF</v>
    <v>44954.029838032031</v>
    <v>103</v>
    <v>401.59</v>
    <v>5833740217.2799997</v>
    <v>iShares:Semiconductor</v>
    <v>402.63</v>
    <v>409.71</v>
    <v>407.1</v>
    <v>SOXX</v>
    <v>iShares:Semiconductor (XNAS:SOXX)</v>
    <v>364</v>
    <v>1094835</v>
  </rv>
  <rv s="2">
    <v>104</v>
  </rv>
  <rv s="5">
    <v>10</v>
    <v>a1twnm</v>
    <v>Daily</v>
    <v>44834</v>
    <v>44834</v>
    <v>0</v>
    <v>1</v>
    <v>638000928000000000,638106756854431782,0</v>
    <v>0</v>
    <v>a1twnm</v>
    <v>ARCX:GLD</v>
    <v>1</v>
  </rv>
  <rv s="5">
    <v>10</v>
    <v>a1twnm</v>
    <v>Daily</v>
    <v>44952</v>
    <v>44952</v>
    <v>0</v>
    <v>1</v>
    <v>638102880000000000,638106756854241744,0</v>
    <v>0</v>
    <v>a1twnm</v>
    <v>ARCX:GLD</v>
    <v>2</v>
  </rv>
  <rv s="5">
    <v>10</v>
    <v>a1twnm</v>
    <v>Daily</v>
    <v>44925</v>
    <v>44925</v>
    <v>0</v>
    <v>1</v>
    <v>638079552000000000,638106756858572668,0</v>
    <v>0</v>
    <v>a1twnm</v>
    <v>ARCX:GLD</v>
    <v>3</v>
  </rv>
  <rv s="5">
    <v>10</v>
    <v>a1twnm</v>
    <v>Daily</v>
    <v>44771</v>
    <v>44771</v>
    <v>0</v>
    <v>1</v>
    <v>637946496000000000,638106756858735354,0</v>
    <v>0</v>
    <v>a1twnm</v>
    <v>ARCX:GLD</v>
    <v>4</v>
  </rv>
  <rv s="5">
    <v>10</v>
    <v>a1twnm</v>
    <v>Daily</v>
    <v>44935</v>
    <v>44935</v>
    <v>0</v>
    <v>1</v>
    <v>638088192000000000,638106756859174069,0</v>
    <v>0</v>
    <v>a1twnm</v>
    <v>ARCX:GLD</v>
    <v>5</v>
  </rv>
  <rv s="5">
    <v>10</v>
    <v>a1twnm</v>
    <v>Daily</v>
    <v>44862</v>
    <v>44862</v>
    <v>0</v>
    <v>1</v>
    <v>638025120000000000,638052205229427182,0</v>
    <v>0</v>
    <v>a1twnm</v>
    <v>ARCX:GLD</v>
    <v>6</v>
  </rv>
  <rv s="5">
    <v>10</v>
    <v>a1twnm</v>
    <v>Daily</v>
    <v>44895</v>
    <v>44895</v>
    <v>0</v>
    <v>1</v>
    <v>638053632000000000,638106756858565318,0</v>
    <v>0</v>
    <v>a1twnm</v>
    <v>ARCX:GLD</v>
    <v>7</v>
  </rv>
  <rv s="5">
    <v>10</v>
    <v>a1twnm</v>
    <v>Daily</v>
    <v>44680</v>
    <v>44680</v>
    <v>0</v>
    <v>1</v>
    <v>637867872000000000,638106756863483744,0</v>
    <v>0</v>
    <v>a1twnm</v>
    <v>ARCX:GLD</v>
    <v>8</v>
  </rv>
  <rv s="5">
    <v>10</v>
    <v>a1twnm</v>
    <v>Daily</v>
    <v>44949</v>
    <v>44949</v>
    <v>0</v>
    <v>1</v>
    <v>638100288000000000,638106756863926477,0</v>
    <v>0</v>
    <v>a1twnm</v>
    <v>ARCX:GLD</v>
    <v>9</v>
  </rv>
  <rv s="5">
    <v>10</v>
    <v>a1twnm</v>
    <v>Daily</v>
    <v>44589</v>
    <v>44589</v>
    <v>0</v>
    <v>1</v>
    <v>637789248000000000,638106756863856462,0</v>
    <v>0</v>
    <v>a1twnm</v>
    <v>ARCX:GLD</v>
    <v>10</v>
  </rv>
  <rv s="5">
    <v>10</v>
    <v>a1twnm</v>
    <v>Daily</v>
    <v>44803</v>
    <v>44803</v>
    <v>0</v>
    <v>1</v>
    <v>637974144000000000,638106756868824918,0</v>
    <v>0</v>
    <v>a1twnm</v>
    <v>ARCX:GLD</v>
    <v>11</v>
  </rv>
  <rv s="5">
    <v>10</v>
    <v>a26ba2</v>
    <v>Daily</v>
    <v>44949</v>
    <v>44949</v>
    <v>0</v>
    <v>1</v>
    <v>638100288000000000,638106756854374666,0</v>
    <v>0</v>
    <v>a26ba2</v>
    <v>ARCX:XSW</v>
    <v>12</v>
  </rv>
  <rv s="5">
    <v>10</v>
    <v>a26ba2</v>
    <v>Daily</v>
    <v>44935</v>
    <v>44935</v>
    <v>0</v>
    <v>1</v>
    <v>638088192000000000,638106756854374666,0</v>
    <v>0</v>
    <v>a26ba2</v>
    <v>ARCX:XSW</v>
    <v>13</v>
  </rv>
  <rv s="5">
    <v>10</v>
    <v>a26ba2</v>
    <v>Daily</v>
    <v>44834</v>
    <v>44834</v>
    <v>0</v>
    <v>1</v>
    <v>638000928000000000,638106756853290265,0</v>
    <v>0</v>
    <v>a26ba2</v>
    <v>ARCX:XSW</v>
    <v>14</v>
  </rv>
  <rv s="5">
    <v>10</v>
    <v>a26ba2</v>
    <v>Daily</v>
    <v>44952</v>
    <v>44952</v>
    <v>0</v>
    <v>1</v>
    <v>638102880000000000,638106756853290265,0</v>
    <v>0</v>
    <v>a26ba2</v>
    <v>ARCX:XSW</v>
    <v>15</v>
  </rv>
  <rv s="5">
    <v>10</v>
    <v>a26ba2</v>
    <v>Daily</v>
    <v>44862</v>
    <v>44862</v>
    <v>0</v>
    <v>1</v>
    <v>638025120000000000,638052205241728048,0</v>
    <v>0</v>
    <v>a26ba2</v>
    <v>ARCX:XSW</v>
    <v>16</v>
  </rv>
  <rv s="5">
    <v>10</v>
    <v>a26ba2</v>
    <v>Daily</v>
    <v>44771</v>
    <v>44771</v>
    <v>0</v>
    <v>1</v>
    <v>637946496000000000,638106756858565589,0</v>
    <v>0</v>
    <v>a26ba2</v>
    <v>ARCX:XSW</v>
    <v>17</v>
  </rv>
  <rv s="5">
    <v>10</v>
    <v>a26ba2</v>
    <v>Daily</v>
    <v>44925</v>
    <v>44925</v>
    <v>0</v>
    <v>1</v>
    <v>638079552000000000,638106756862506448,0</v>
    <v>0</v>
    <v>a26ba2</v>
    <v>ARCX:XSW</v>
    <v>18</v>
  </rv>
  <rv s="5">
    <v>10</v>
    <v>a26ba2</v>
    <v>Daily</v>
    <v>44803</v>
    <v>44803</v>
    <v>0</v>
    <v>1</v>
    <v>637974144000000000,638106756863487724,0</v>
    <v>0</v>
    <v>a26ba2</v>
    <v>ARCX:XSW</v>
    <v>19</v>
  </rv>
  <rv s="5">
    <v>10</v>
    <v>a26ba2</v>
    <v>Daily</v>
    <v>44589</v>
    <v>44589</v>
    <v>0</v>
    <v>1</v>
    <v>637789248000000000,638106756867158525,0</v>
    <v>0</v>
    <v>a26ba2</v>
    <v>ARCX:XSW</v>
    <v>20</v>
  </rv>
  <rv s="5">
    <v>10</v>
    <v>a26ba2</v>
    <v>Daily</v>
    <v>44680</v>
    <v>44680</v>
    <v>0</v>
    <v>1</v>
    <v>637867872000000000,638106756867148525,0</v>
    <v>0</v>
    <v>a26ba2</v>
    <v>ARCX:XSW</v>
    <v>21</v>
  </rv>
  <rv s="5">
    <v>10</v>
    <v>a26ba2</v>
    <v>Daily</v>
    <v>44895</v>
    <v>44895</v>
    <v>0</v>
    <v>1</v>
    <v>638053632000000000,638106756867888684,0</v>
    <v>0</v>
    <v>a26ba2</v>
    <v>ARCX:XSW</v>
    <v>22</v>
  </rv>
  <rv s="5">
    <v>10</v>
    <v>a1vzmw</v>
    <v>Daily</v>
    <v>44834</v>
    <v>44834</v>
    <v>0</v>
    <v>1</v>
    <v>638000928000000000,638106756854375338,0</v>
    <v>0</v>
    <v>a1vzmw</v>
    <v>BATS:IYT</v>
    <v>23</v>
  </rv>
  <rv s="5">
    <v>10</v>
    <v>a1vzmw</v>
    <v>Daily</v>
    <v>44862</v>
    <v>44862</v>
    <v>0</v>
    <v>1</v>
    <v>638025120000000000,638052205237762182,0</v>
    <v>0</v>
    <v>a1vzmw</v>
    <v>BATS:IYT</v>
    <v>24</v>
  </rv>
  <rv s="5">
    <v>10</v>
    <v>a1vzmw</v>
    <v>Daily</v>
    <v>44949</v>
    <v>44949</v>
    <v>0</v>
    <v>1</v>
    <v>638100288000000000,638106756854294553,0</v>
    <v>0</v>
    <v>a1vzmw</v>
    <v>BATS:IYT</v>
    <v>25</v>
  </rv>
  <rv s="5">
    <v>10</v>
    <v>a1vzmw</v>
    <v>Daily</v>
    <v>44589</v>
    <v>44589</v>
    <v>0</v>
    <v>1</v>
    <v>637789248000000000,638106756858556254,0</v>
    <v>0</v>
    <v>a1vzmw</v>
    <v>BATS:IYT</v>
    <v>26</v>
  </rv>
  <rv s="5">
    <v>10</v>
    <v>a1vzmw</v>
    <v>Daily</v>
    <v>44925</v>
    <v>44925</v>
    <v>0</v>
    <v>1</v>
    <v>638079552000000000,638106756859056366,0</v>
    <v>0</v>
    <v>a1vzmw</v>
    <v>BATS:IYT</v>
    <v>27</v>
  </rv>
  <rv s="5">
    <v>10</v>
    <v>a1vzmw</v>
    <v>Daily</v>
    <v>44935</v>
    <v>44935</v>
    <v>0</v>
    <v>1</v>
    <v>638088192000000000,638106756863447328,0</v>
    <v>0</v>
    <v>a1vzmw</v>
    <v>BATS:IYT</v>
    <v>28</v>
  </rv>
  <rv s="5">
    <v>10</v>
    <v>a1vzmw</v>
    <v>Daily</v>
    <v>44895</v>
    <v>44895</v>
    <v>0</v>
    <v>1</v>
    <v>638053632000000000,638106756864077462,0</v>
    <v>0</v>
    <v>a1vzmw</v>
    <v>BATS:IYT</v>
    <v>29</v>
  </rv>
  <rv s="5">
    <v>10</v>
    <v>a1vzmw</v>
    <v>Daily</v>
    <v>44803</v>
    <v>44803</v>
    <v>0</v>
    <v>1</v>
    <v>637974144000000000,638106756863857419,0</v>
    <v>0</v>
    <v>a1vzmw</v>
    <v>BATS:IYT</v>
    <v>30</v>
  </rv>
  <rv s="5">
    <v>10</v>
    <v>a1vzmw</v>
    <v>Daily</v>
    <v>44952</v>
    <v>44952</v>
    <v>0</v>
    <v>1</v>
    <v>638102880000000000,638106756865760080,0</v>
    <v>0</v>
    <v>a1vzmw</v>
    <v>BATS:IYT</v>
    <v>31</v>
  </rv>
  <rv s="5">
    <v>10</v>
    <v>a1vzmw</v>
    <v>Daily</v>
    <v>44771</v>
    <v>44771</v>
    <v>0</v>
    <v>1</v>
    <v>637946496000000000,638106756867158137,0</v>
    <v>0</v>
    <v>a1vzmw</v>
    <v>BATS:IYT</v>
    <v>32</v>
  </rv>
  <rv s="5">
    <v>10</v>
    <v>a1vzmw</v>
    <v>Daily</v>
    <v>44680</v>
    <v>44680</v>
    <v>0</v>
    <v>1</v>
    <v>637867872000000000,638106756868148352,0</v>
    <v>0</v>
    <v>a1vzmw</v>
    <v>BATS:IYT</v>
    <v>33</v>
  </rv>
  <rv s="5">
    <v>10</v>
    <v>a267lh</v>
    <v>Daily</v>
    <v>44589</v>
    <v>44589</v>
    <v>0</v>
    <v>1</v>
    <v>637789248000000000,638106756854305428,0</v>
    <v>0</v>
    <v>a267lh</v>
    <v>ARCX:XLB</v>
    <v>34</v>
  </rv>
  <rv s="5">
    <v>10</v>
    <v>a267lh</v>
    <v>Daily</v>
    <v>44771</v>
    <v>44771</v>
    <v>0</v>
    <v>1</v>
    <v>637946496000000000,638106756854279389,0</v>
    <v>0</v>
    <v>a267lh</v>
    <v>ARCX:XLB</v>
    <v>35</v>
  </rv>
  <rv s="5">
    <v>10</v>
    <v>a267lh</v>
    <v>Daily</v>
    <v>44935</v>
    <v>44935</v>
    <v>0</v>
    <v>1</v>
    <v>638088192000000000,638106756859184611,0</v>
    <v>0</v>
    <v>a267lh</v>
    <v>ARCX:XLB</v>
    <v>36</v>
  </rv>
  <rv s="5">
    <v>10</v>
    <v>a267lh</v>
    <v>Daily</v>
    <v>44925</v>
    <v>44925</v>
    <v>0</v>
    <v>1</v>
    <v>638079552000000000,638106756859186502,0</v>
    <v>0</v>
    <v>a267lh</v>
    <v>ARCX:XLB</v>
    <v>37</v>
  </rv>
  <rv s="5">
    <v>10</v>
    <v>a267lh</v>
    <v>Daily</v>
    <v>44680</v>
    <v>44680</v>
    <v>0</v>
    <v>1</v>
    <v>637867872000000000,638106756858520305,0</v>
    <v>0</v>
    <v>a267lh</v>
    <v>ARCX:XLB</v>
    <v>38</v>
  </rv>
  <rv s="5">
    <v>10</v>
    <v>a267lh</v>
    <v>Daily</v>
    <v>44862</v>
    <v>44862</v>
    <v>0</v>
    <v>1</v>
    <v>638025120000000000,638052205229267555,0</v>
    <v>0</v>
    <v>a267lh</v>
    <v>ARCX:XLB</v>
    <v>39</v>
  </rv>
  <rv s="5">
    <v>10</v>
    <v>a267lh</v>
    <v>Daily</v>
    <v>44803</v>
    <v>44803</v>
    <v>0</v>
    <v>1</v>
    <v>637974144000000000,638106756863937544,0</v>
    <v>0</v>
    <v>a267lh</v>
    <v>ARCX:XLB</v>
    <v>40</v>
  </rv>
  <rv s="5">
    <v>10</v>
    <v>a267lh</v>
    <v>Daily</v>
    <v>44952</v>
    <v>44952</v>
    <v>0</v>
    <v>1</v>
    <v>638102880000000000,638106756865707936,0</v>
    <v>0</v>
    <v>a267lh</v>
    <v>ARCX:XLB</v>
    <v>41</v>
  </rv>
  <rv s="5">
    <v>10</v>
    <v>a267lh</v>
    <v>Daily</v>
    <v>44895</v>
    <v>44895</v>
    <v>0</v>
    <v>1</v>
    <v>638053632000000000,638106756867166391,0</v>
    <v>0</v>
    <v>a267lh</v>
    <v>ARCX:XLB</v>
    <v>42</v>
  </rv>
  <rv s="5">
    <v>10</v>
    <v>a267lh</v>
    <v>Daily</v>
    <v>44949</v>
    <v>44949</v>
    <v>0</v>
    <v>1</v>
    <v>638100288000000000,638106756867148252,0</v>
    <v>0</v>
    <v>a267lh</v>
    <v>ARCX:XLB</v>
    <v>43</v>
  </rv>
  <rv s="5">
    <v>10</v>
    <v>a267lh</v>
    <v>Daily</v>
    <v>44834</v>
    <v>44834</v>
    <v>0</v>
    <v>1</v>
    <v>638000928000000000,638106756867148252,0</v>
    <v>0</v>
    <v>a267lh</v>
    <v>ARCX:XLB</v>
    <v>44</v>
  </rv>
  <rv s="5">
    <v>10</v>
    <v>a268kr</v>
    <v>Daily</v>
    <v>44952</v>
    <v>44952</v>
    <v>0</v>
    <v>1</v>
    <v>638102880000000000,638106756854175617,0</v>
    <v>0</v>
    <v>a268kr</v>
    <v>ARCX:XLY</v>
    <v>45</v>
  </rv>
  <rv s="5">
    <v>10</v>
    <v>a268kr</v>
    <v>Daily</v>
    <v>44935</v>
    <v>44935</v>
    <v>0</v>
    <v>1</v>
    <v>638088192000000000,638106756854214633,0</v>
    <v>0</v>
    <v>a268kr</v>
    <v>ARCX:XLY</v>
    <v>46</v>
  </rv>
  <rv s="5">
    <v>10</v>
    <v>a268kr</v>
    <v>Daily</v>
    <v>44803</v>
    <v>44803</v>
    <v>0</v>
    <v>1</v>
    <v>637974144000000000,638106756856246080,0</v>
    <v>0</v>
    <v>a268kr</v>
    <v>ARCX:XLY</v>
    <v>47</v>
  </rv>
  <rv s="5">
    <v>10</v>
    <v>a268kr</v>
    <v>Daily</v>
    <v>44949</v>
    <v>44949</v>
    <v>0</v>
    <v>1</v>
    <v>638100288000000000,638106756859176751,0</v>
    <v>0</v>
    <v>a268kr</v>
    <v>ARCX:XLY</v>
    <v>48</v>
  </rv>
  <rv s="5">
    <v>10</v>
    <v>a268kr</v>
    <v>Daily</v>
    <v>44589</v>
    <v>44589</v>
    <v>0</v>
    <v>1</v>
    <v>637789248000000000,638106756864202700,0</v>
    <v>0</v>
    <v>a268kr</v>
    <v>ARCX:XLY</v>
    <v>49</v>
  </rv>
  <rv s="5">
    <v>10</v>
    <v>a268kr</v>
    <v>Daily</v>
    <v>44862</v>
    <v>44862</v>
    <v>0</v>
    <v>1</v>
    <v>638025120000000000,638052205234171271,0</v>
    <v>0</v>
    <v>a268kr</v>
    <v>ARCX:XLY</v>
    <v>50</v>
  </rv>
  <rv s="5">
    <v>10</v>
    <v>a268kr</v>
    <v>Daily</v>
    <v>44895</v>
    <v>44895</v>
    <v>0</v>
    <v>1</v>
    <v>638053632000000000,638106756863937819,0</v>
    <v>0</v>
    <v>a268kr</v>
    <v>ARCX:XLY</v>
    <v>51</v>
  </rv>
  <rv s="5">
    <v>10</v>
    <v>a268kr</v>
    <v>Daily</v>
    <v>44834</v>
    <v>44834</v>
    <v>0</v>
    <v>1</v>
    <v>638000928000000000,638106756867147479,0</v>
    <v>0</v>
    <v>a268kr</v>
    <v>ARCX:XLY</v>
    <v>52</v>
  </rv>
  <rv s="5">
    <v>10</v>
    <v>a268kr</v>
    <v>Daily</v>
    <v>44771</v>
    <v>44771</v>
    <v>0</v>
    <v>1</v>
    <v>637946496000000000,638106756867147479,0</v>
    <v>0</v>
    <v>a268kr</v>
    <v>ARCX:XLY</v>
    <v>53</v>
  </rv>
  <rv s="5">
    <v>10</v>
    <v>a268kr</v>
    <v>Daily</v>
    <v>44680</v>
    <v>44680</v>
    <v>0</v>
    <v>1</v>
    <v>637867872000000000,638106756868133554,0</v>
    <v>0</v>
    <v>a268kr</v>
    <v>ARCX:XLY</v>
    <v>54</v>
  </rv>
  <rv s="5">
    <v>10</v>
    <v>a268kr</v>
    <v>Daily</v>
    <v>44925</v>
    <v>44925</v>
    <v>0</v>
    <v>1</v>
    <v>638079552000000000,638106756868197707,0</v>
    <v>0</v>
    <v>a268kr</v>
    <v>ARCX:XLY</v>
    <v>55</v>
  </rv>
  <rv s="5">
    <v>10</v>
    <v>a265ec</v>
    <v>Daily</v>
    <v>44834</v>
    <v>44834</v>
    <v>0</v>
    <v>1</v>
    <v>638000928000000000,638106756854375338,0</v>
    <v>0</v>
    <v>a265ec</v>
    <v>ARCX:XAR</v>
    <v>56</v>
  </rv>
  <rv s="5">
    <v>10</v>
    <v>a265ec</v>
    <v>Daily</v>
    <v>44895</v>
    <v>44895</v>
    <v>0</v>
    <v>1</v>
    <v>638053632000000000,638106756854215311,0</v>
    <v>0</v>
    <v>a265ec</v>
    <v>ARCX:XAR</v>
    <v>57</v>
  </rv>
  <rv s="5">
    <v>10</v>
    <v>a265ec</v>
    <v>Daily</v>
    <v>44862</v>
    <v>44862</v>
    <v>0</v>
    <v>1</v>
    <v>638025120000000000,638052205233436886,0</v>
    <v>0</v>
    <v>a265ec</v>
    <v>ARCX:XAR</v>
    <v>58</v>
  </rv>
  <rv s="5">
    <v>10</v>
    <v>a265ec</v>
    <v>Daily</v>
    <v>44952</v>
    <v>44952</v>
    <v>0</v>
    <v>1</v>
    <v>638102880000000000,638106756858745511,0</v>
    <v>0</v>
    <v>a265ec</v>
    <v>ARCX:XAR</v>
    <v>59</v>
  </rv>
  <rv s="5">
    <v>10</v>
    <v>a265ec</v>
    <v>Daily</v>
    <v>44925</v>
    <v>44925</v>
    <v>0</v>
    <v>1</v>
    <v>638079552000000000,638106756858556254,0</v>
    <v>0</v>
    <v>a265ec</v>
    <v>ARCX:XAR</v>
    <v>60</v>
  </rv>
  <rv s="5">
    <v>10</v>
    <v>a265ec</v>
    <v>Daily</v>
    <v>44771</v>
    <v>44771</v>
    <v>0</v>
    <v>1</v>
    <v>637946496000000000,638106756859046358,0</v>
    <v>0</v>
    <v>a265ec</v>
    <v>ARCX:XAR</v>
    <v>61</v>
  </rv>
  <rv s="5">
    <v>10</v>
    <v>a265ec</v>
    <v>Daily</v>
    <v>44949</v>
    <v>44949</v>
    <v>0</v>
    <v>1</v>
    <v>638100288000000000,638106756862897200,0</v>
    <v>0</v>
    <v>a265ec</v>
    <v>ARCX:XAR</v>
    <v>62</v>
  </rv>
  <rv s="5">
    <v>10</v>
    <v>a265ec</v>
    <v>Daily</v>
    <v>44803</v>
    <v>44803</v>
    <v>0</v>
    <v>1</v>
    <v>637974144000000000,638106756863477331,0</v>
    <v>0</v>
    <v>a265ec</v>
    <v>ARCX:XAR</v>
    <v>63</v>
  </rv>
  <rv s="5">
    <v>10</v>
    <v>a265ec</v>
    <v>Daily</v>
    <v>44680</v>
    <v>44680</v>
    <v>0</v>
    <v>1</v>
    <v>637867872000000000,638106756863437327,0</v>
    <v>0</v>
    <v>a265ec</v>
    <v>ARCX:XAR</v>
    <v>64</v>
  </rv>
  <rv s="5">
    <v>10</v>
    <v>a265ec</v>
    <v>Daily</v>
    <v>44935</v>
    <v>44935</v>
    <v>0</v>
    <v>1</v>
    <v>638088192000000000,638106756863937431,0</v>
    <v>0</v>
    <v>a265ec</v>
    <v>ARCX:XAR</v>
    <v>65</v>
  </rv>
  <rv s="5">
    <v>10</v>
    <v>a265ec</v>
    <v>Daily</v>
    <v>44589</v>
    <v>44589</v>
    <v>0</v>
    <v>1</v>
    <v>637789248000000000,638106756867760524,0</v>
    <v>0</v>
    <v>a265ec</v>
    <v>ARCX:XAR</v>
    <v>66</v>
  </rv>
  <rv s="5">
    <v>10</v>
    <v>a1wer7</v>
    <v>Daily</v>
    <v>44925</v>
    <v>44925</v>
    <v>0</v>
    <v>1</v>
    <v>638079552000000000,638106756854807003,0</v>
    <v>0</v>
    <v>a1wer7</v>
    <v>ARCX:KBE</v>
    <v>67</v>
  </rv>
  <rv s="5">
    <v>10</v>
    <v>a1wer7</v>
    <v>Daily</v>
    <v>44680</v>
    <v>44680</v>
    <v>0</v>
    <v>1</v>
    <v>637867872000000000,638106756854286890,0</v>
    <v>0</v>
    <v>a1wer7</v>
    <v>ARCX:KBE</v>
    <v>68</v>
  </rv>
  <rv s="5">
    <v>10</v>
    <v>a1wer7</v>
    <v>Daily</v>
    <v>44949</v>
    <v>44949</v>
    <v>0</v>
    <v>1</v>
    <v>638100288000000000,638106756854296898,0</v>
    <v>0</v>
    <v>a1wer7</v>
    <v>ARCX:KBE</v>
    <v>69</v>
  </rv>
  <rv s="5">
    <v>10</v>
    <v>a1wer7</v>
    <v>Daily</v>
    <v>44935</v>
    <v>44935</v>
    <v>0</v>
    <v>1</v>
    <v>638088192000000000,638106756858574910,0</v>
    <v>0</v>
    <v>a1wer7</v>
    <v>ARCX:KBE</v>
    <v>70</v>
  </rv>
  <rv s="5">
    <v>10</v>
    <v>a1wer7</v>
    <v>Daily</v>
    <v>44589</v>
    <v>44589</v>
    <v>0</v>
    <v>1</v>
    <v>637789248000000000,638106756862505780,0</v>
    <v>0</v>
    <v>a1wer7</v>
    <v>ARCX:KBE</v>
    <v>71</v>
  </rv>
  <rv s="5">
    <v>10</v>
    <v>a1wer7</v>
    <v>Daily</v>
    <v>44895</v>
    <v>44895</v>
    <v>0</v>
    <v>1</v>
    <v>638053632000000000,638106756864205462,0</v>
    <v>0</v>
    <v>a1wer7</v>
    <v>ARCX:KBE</v>
    <v>72</v>
  </rv>
  <rv s="5">
    <v>10</v>
    <v>a1wer7</v>
    <v>Daily</v>
    <v>44834</v>
    <v>44834</v>
    <v>0</v>
    <v>1</v>
    <v>638000928000000000,638106756864078971,0</v>
    <v>0</v>
    <v>a1wer7</v>
    <v>ARCX:KBE</v>
    <v>73</v>
  </rv>
  <rv s="5">
    <v>10</v>
    <v>a1wer7</v>
    <v>Daily</v>
    <v>44952</v>
    <v>44952</v>
    <v>0</v>
    <v>1</v>
    <v>638102880000000000,638106756863918936,0</v>
    <v>0</v>
    <v>a1wer7</v>
    <v>ARCX:KBE</v>
    <v>74</v>
  </rv>
  <rv s="5">
    <v>10</v>
    <v>a1wer7</v>
    <v>Daily</v>
    <v>44862</v>
    <v>44862</v>
    <v>0</v>
    <v>1</v>
    <v>638025120000000000,638052205233311771,0</v>
    <v>0</v>
    <v>a1wer7</v>
    <v>ARCX:KBE</v>
    <v>75</v>
  </rv>
  <rv s="5">
    <v>10</v>
    <v>a1wer7</v>
    <v>Daily</v>
    <v>44771</v>
    <v>44771</v>
    <v>0</v>
    <v>1</v>
    <v>637946496000000000,638106756868137044,0</v>
    <v>0</v>
    <v>a1wer7</v>
    <v>ARCX:KBE</v>
    <v>76</v>
  </rv>
  <rv s="5">
    <v>10</v>
    <v>a1wer7</v>
    <v>Daily</v>
    <v>44803</v>
    <v>44803</v>
    <v>0</v>
    <v>1</v>
    <v>637974144000000000,638106756868197059,0</v>
    <v>0</v>
    <v>a1wer7</v>
    <v>ARCX:KBE</v>
    <v>77</v>
  </rv>
  <rv s="5">
    <v>10</v>
    <v>a267ww</v>
    <v>Daily</v>
    <v>44935</v>
    <v>44935</v>
    <v>0</v>
    <v>1</v>
    <v>638088192000000000,638106756854375686,0</v>
    <v>0</v>
    <v>a267ww</v>
    <v>ARCX:XLI</v>
    <v>78</v>
  </rv>
  <rv s="5">
    <v>10</v>
    <v>a267ww</v>
    <v>Daily</v>
    <v>44834</v>
    <v>44834</v>
    <v>0</v>
    <v>1</v>
    <v>638000928000000000,638106756854424732,0</v>
    <v>0</v>
    <v>a267ww</v>
    <v>ARCX:XLI</v>
    <v>79</v>
  </rv>
  <rv s="5">
    <v>10</v>
    <v>a267ww</v>
    <v>Daily</v>
    <v>44680</v>
    <v>44680</v>
    <v>0</v>
    <v>1</v>
    <v>637867872000000000,638106756854424732,0</v>
    <v>0</v>
    <v>a267ww</v>
    <v>ARCX:XLI</v>
    <v>80</v>
  </rv>
  <rv s="5">
    <v>10</v>
    <v>a267ww</v>
    <v>Daily</v>
    <v>44862</v>
    <v>44862</v>
    <v>0</v>
    <v>1</v>
    <v>638025120000000000,638052205233413791,0</v>
    <v>0</v>
    <v>a267ww</v>
    <v>ARCX:XLI</v>
    <v>81</v>
  </rv>
  <rv s="5">
    <v>10</v>
    <v>a267ww</v>
    <v>Daily</v>
    <v>44925</v>
    <v>44925</v>
    <v>0</v>
    <v>1</v>
    <v>638079552000000000,638106756854814815,0</v>
    <v>0</v>
    <v>a267ww</v>
    <v>ARCX:XLI</v>
    <v>82</v>
  </rv>
  <rv s="5">
    <v>10</v>
    <v>a267ww</v>
    <v>Daily</v>
    <v>44589</v>
    <v>44589</v>
    <v>0</v>
    <v>1</v>
    <v>637789248000000000,638106756854305672,0</v>
    <v>0</v>
    <v>a267ww</v>
    <v>ARCX:XLI</v>
    <v>83</v>
  </rv>
  <rv s="5">
    <v>10</v>
    <v>a267ww</v>
    <v>Daily</v>
    <v>44952</v>
    <v>44952</v>
    <v>0</v>
    <v>1</v>
    <v>638102880000000000,638106756859176718,0</v>
    <v>0</v>
    <v>a267ww</v>
    <v>ARCX:XLI</v>
    <v>84</v>
  </rv>
  <rv s="5">
    <v>10</v>
    <v>a267ww</v>
    <v>Daily</v>
    <v>44895</v>
    <v>44895</v>
    <v>0</v>
    <v>1</v>
    <v>638053632000000000,638106756859045740,0</v>
    <v>0</v>
    <v>a267ww</v>
    <v>ARCX:XLI</v>
    <v>85</v>
  </rv>
  <rv s="5">
    <v>10</v>
    <v>a267ww</v>
    <v>Daily</v>
    <v>44949</v>
    <v>44949</v>
    <v>0</v>
    <v>1</v>
    <v>638100288000000000,638106756862506495,0</v>
    <v>0</v>
    <v>a267ww</v>
    <v>ARCX:XLI</v>
    <v>86</v>
  </rv>
  <rv s="5">
    <v>10</v>
    <v>a267ww</v>
    <v>Daily</v>
    <v>44803</v>
    <v>44803</v>
    <v>0</v>
    <v>1</v>
    <v>637974144000000000,638106756863857712,0</v>
    <v>0</v>
    <v>a267ww</v>
    <v>ARCX:XLI</v>
    <v>87</v>
  </rv>
  <rv s="5">
    <v>10</v>
    <v>a267ww</v>
    <v>Daily</v>
    <v>44771</v>
    <v>44771</v>
    <v>0</v>
    <v>1</v>
    <v>637946496000000000,638106756867148412,0</v>
    <v>0</v>
    <v>a267ww</v>
    <v>ARCX:XLI</v>
    <v>88</v>
  </rv>
  <rv s="5">
    <v>10</v>
    <v>a1v3yc</v>
    <v>Daily</v>
    <v>44895</v>
    <v>44895</v>
    <v>0</v>
    <v>1</v>
    <v>638053632000000000,638106756854427523,0</v>
    <v>0</v>
    <v>a1v3yc</v>
    <v>ARCX:IAI</v>
    <v>89</v>
  </rv>
  <rv s="5">
    <v>10</v>
    <v>a1v3yc</v>
    <v>Daily</v>
    <v>44589</v>
    <v>44589</v>
    <v>0</v>
    <v>1</v>
    <v>637789248000000000,638106756854815435,0</v>
    <v>0</v>
    <v>a1v3yc</v>
    <v>ARCX:IAI</v>
    <v>90</v>
  </rv>
  <rv s="5">
    <v>10</v>
    <v>a1v3yc</v>
    <v>Daily</v>
    <v>44834</v>
    <v>44834</v>
    <v>0</v>
    <v>1</v>
    <v>638000928000000000,638106756854194530,0</v>
    <v>0</v>
    <v>a1v3yc</v>
    <v>ARCX:IAI</v>
    <v>91</v>
  </rv>
  <rv s="5">
    <v>10</v>
    <v>a1v3yc</v>
    <v>Daily</v>
    <v>44935</v>
    <v>44935</v>
    <v>0</v>
    <v>1</v>
    <v>638088192000000000,638106756854287491,0</v>
    <v>0</v>
    <v>a1v3yc</v>
    <v>ARCX:IAI</v>
    <v>83</v>
  </rv>
  <rv s="5">
    <v>10</v>
    <v>a1v3yc</v>
    <v>Daily</v>
    <v>44949</v>
    <v>44949</v>
    <v>0</v>
    <v>1</v>
    <v>638100288000000000,638106756854287491,0</v>
    <v>0</v>
    <v>a1v3yc</v>
    <v>ARCX:IAI</v>
    <v>92</v>
  </rv>
  <rv s="5">
    <v>10</v>
    <v>a1v3yc</v>
    <v>Daily</v>
    <v>44862</v>
    <v>44862</v>
    <v>0</v>
    <v>1</v>
    <v>638025120000000000,638052205241704838,0</v>
    <v>0</v>
    <v>a1v3yc</v>
    <v>ARCX:IAI</v>
    <v>93</v>
  </rv>
  <rv s="5">
    <v>10</v>
    <v>a1v3yc</v>
    <v>Daily</v>
    <v>44952</v>
    <v>44952</v>
    <v>0</v>
    <v>1</v>
    <v>638102880000000000,638106756862897200,0</v>
    <v>0</v>
    <v>a1v3yc</v>
    <v>ARCX:IAI</v>
    <v>94</v>
  </rv>
  <rv s="5">
    <v>10</v>
    <v>a1v3yc</v>
    <v>Daily</v>
    <v>44925</v>
    <v>44925</v>
    <v>0</v>
    <v>1</v>
    <v>638079552000000000,638106756864199723,0</v>
    <v>0</v>
    <v>a1v3yc</v>
    <v>ARCX:IAI</v>
    <v>95</v>
  </rv>
  <rv s="5">
    <v>10</v>
    <v>a1v3yc</v>
    <v>Daily</v>
    <v>44803</v>
    <v>44803</v>
    <v>0</v>
    <v>1</v>
    <v>637974144000000000,638106756864087466,0</v>
    <v>0</v>
    <v>a1v3yc</v>
    <v>ARCX:IAI</v>
    <v>96</v>
  </rv>
  <rv s="5">
    <v>10</v>
    <v>a1v3yc</v>
    <v>Daily</v>
    <v>44680</v>
    <v>44680</v>
    <v>0</v>
    <v>1</v>
    <v>637867872000000000,638106756867760524,0</v>
    <v>0</v>
    <v>a1v3yc</v>
    <v>ARCX:IAI</v>
    <v>97</v>
  </rv>
  <rv s="5">
    <v>10</v>
    <v>a1v3yc</v>
    <v>Daily</v>
    <v>44771</v>
    <v>44771</v>
    <v>0</v>
    <v>1</v>
    <v>637946496000000000,638106756868198362,0</v>
    <v>0</v>
    <v>a1v3yc</v>
    <v>ARCX:IAI</v>
    <v>98</v>
  </rv>
  <rv s="5">
    <v>10</v>
    <v>a23bxm</v>
    <v>Daily</v>
    <v>44895</v>
    <v>44895</v>
    <v>0</v>
    <v>1</v>
    <v>638053632000000000,638106756854442268,0</v>
    <v>0</v>
    <v>a23bxm</v>
    <v>XNAS:SOXX</v>
    <v>99</v>
  </rv>
  <rv s="5">
    <v>10</v>
    <v>a23bxm</v>
    <v>Daily</v>
    <v>44949</v>
    <v>44949</v>
    <v>0</v>
    <v>1</v>
    <v>638100288000000000,638106756854812351,0</v>
    <v>0</v>
    <v>a23bxm</v>
    <v>XNAS:SOXX</v>
    <v>100</v>
  </rv>
  <rv s="5">
    <v>10</v>
    <v>a23bxm</v>
    <v>Daily</v>
    <v>44680</v>
    <v>44680</v>
    <v>0</v>
    <v>1</v>
    <v>637867872000000000,638106756858483180,0</v>
    <v>0</v>
    <v>a23bxm</v>
    <v>XNAS:SOXX</v>
    <v>101</v>
  </rv>
  <rv s="5">
    <v>10</v>
    <v>a23bxm</v>
    <v>Daily</v>
    <v>44862</v>
    <v>44862</v>
    <v>0</v>
    <v>1</v>
    <v>638025120000000000,638052205237866562,0</v>
    <v>0</v>
    <v>a23bxm</v>
    <v>XNAS:SOXX</v>
    <v>102</v>
  </rv>
  <rv s="5">
    <v>10</v>
    <v>a23bxm</v>
    <v>Daily</v>
    <v>44952</v>
    <v>44952</v>
    <v>0</v>
    <v>1</v>
    <v>638102880000000000,638106756859049394,0</v>
    <v>0</v>
    <v>a23bxm</v>
    <v>XNAS:SOXX</v>
    <v>103</v>
  </rv>
  <rv s="5">
    <v>10</v>
    <v>a23bxm</v>
    <v>Daily</v>
    <v>44935</v>
    <v>44935</v>
    <v>0</v>
    <v>1</v>
    <v>638088192000000000,638106756863980463,0</v>
    <v>0</v>
    <v>a23bxm</v>
    <v>XNAS:SOXX</v>
    <v>104</v>
  </rv>
  <rv s="5">
    <v>10</v>
    <v>a23bxm</v>
    <v>Daily</v>
    <v>44834</v>
    <v>44834</v>
    <v>0</v>
    <v>1</v>
    <v>638000928000000000,638106756867157195,0</v>
    <v>0</v>
    <v>a23bxm</v>
    <v>XNAS:SOXX</v>
    <v>105</v>
  </rv>
  <rv s="5">
    <v>10</v>
    <v>a23bxm</v>
    <v>Daily</v>
    <v>44925</v>
    <v>44925</v>
    <v>0</v>
    <v>1</v>
    <v>638079552000000000,638106756867157195,0</v>
    <v>0</v>
    <v>a23bxm</v>
    <v>XNAS:SOXX</v>
    <v>106</v>
  </rv>
  <rv s="5">
    <v>10</v>
    <v>a23bxm</v>
    <v>Daily</v>
    <v>44589</v>
    <v>44589</v>
    <v>0</v>
    <v>1</v>
    <v>637789248000000000,638106756867885270,0</v>
    <v>0</v>
    <v>a23bxm</v>
    <v>XNAS:SOXX</v>
    <v>107</v>
  </rv>
  <rv s="5">
    <v>10</v>
    <v>a23bxm</v>
    <v>Daily</v>
    <v>44803</v>
    <v>44803</v>
    <v>0</v>
    <v>1</v>
    <v>637974144000000000,638106756868195333,0</v>
    <v>0</v>
    <v>a23bxm</v>
    <v>XNAS:SOXX</v>
    <v>108</v>
  </rv>
  <rv s="5">
    <v>10</v>
    <v>a23bxm</v>
    <v>Daily</v>
    <v>44771</v>
    <v>44771</v>
    <v>0</v>
    <v>1</v>
    <v>637946496000000000,638106756868825470,0</v>
    <v>0</v>
    <v>a23bxm</v>
    <v>XNAS:SOXX</v>
    <v>109</v>
  </rv>
  <rv s="5">
    <v>10</v>
    <v>a1wicw</v>
    <v>Daily</v>
    <v>44589</v>
    <v>44589</v>
    <v>0</v>
    <v>1</v>
    <v>637789248000000000,638106756854375686,0</v>
    <v>0</v>
    <v>a1wicw</v>
    <v>ARCX:KIE</v>
    <v>110</v>
  </rv>
  <rv s="5">
    <v>10</v>
    <v>a1wicw</v>
    <v>Daily</v>
    <v>44680</v>
    <v>44680</v>
    <v>0</v>
    <v>1</v>
    <v>637867872000000000,638106756854434728,0</v>
    <v>0</v>
    <v>a1wicw</v>
    <v>ARCX:KIE</v>
    <v>111</v>
  </rv>
  <rv s="5">
    <v>10</v>
    <v>a1wicw</v>
    <v>Daily</v>
    <v>44834</v>
    <v>44834</v>
    <v>0</v>
    <v>1</v>
    <v>638000928000000000,638106756854186206,0</v>
    <v>0</v>
    <v>a1wicw</v>
    <v>ARCX:KIE</v>
    <v>112</v>
  </rv>
  <rv s="5">
    <v>10</v>
    <v>a1wicw</v>
    <v>Daily</v>
    <v>44935</v>
    <v>44935</v>
    <v>0</v>
    <v>1</v>
    <v>638088192000000000,638106756854284699,0</v>
    <v>0</v>
    <v>a1wicw</v>
    <v>ARCX:KIE</v>
    <v>113</v>
  </rv>
  <rv s="5">
    <v>10</v>
    <v>a1wicw</v>
    <v>Daily</v>
    <v>44771</v>
    <v>44771</v>
    <v>0</v>
    <v>1</v>
    <v>637946496000000000,638106756858475609,0</v>
    <v>0</v>
    <v>a1wicw</v>
    <v>ARCX:KIE</v>
    <v>114</v>
  </rv>
  <rv s="5">
    <v>10</v>
    <v>a1wicw</v>
    <v>Daily</v>
    <v>44925</v>
    <v>44925</v>
    <v>0</v>
    <v>1</v>
    <v>638079552000000000,638106756858475609,0</v>
    <v>0</v>
    <v>a1wicw</v>
    <v>ARCX:KIE</v>
    <v>115</v>
  </rv>
  <rv s="5">
    <v>10</v>
    <v>a1wicw</v>
    <v>Daily</v>
    <v>44803</v>
    <v>44803</v>
    <v>0</v>
    <v>1</v>
    <v>637974144000000000,638106756858515627,0</v>
    <v>0</v>
    <v>a1wicw</v>
    <v>ARCX:KIE</v>
    <v>116</v>
  </rv>
  <rv s="5">
    <v>10</v>
    <v>a1wicw</v>
    <v>Daily</v>
    <v>44862</v>
    <v>44862</v>
    <v>0</v>
    <v>1</v>
    <v>638025120000000000,638052205241769972,0</v>
    <v>0</v>
    <v>a1wicw</v>
    <v>ARCX:KIE</v>
    <v>117</v>
  </rv>
  <rv s="5">
    <v>10</v>
    <v>a1wicw</v>
    <v>Daily</v>
    <v>44895</v>
    <v>44895</v>
    <v>0</v>
    <v>1</v>
    <v>638053632000000000,638106756863978232,0</v>
    <v>0</v>
    <v>a1wicw</v>
    <v>ARCX:KIE</v>
    <v>118</v>
  </rv>
  <rv s="5">
    <v>10</v>
    <v>a1wicw</v>
    <v>Daily</v>
    <v>44952</v>
    <v>44952</v>
    <v>0</v>
    <v>1</v>
    <v>638102880000000000,638106756865718104,0</v>
    <v>0</v>
    <v>a1wicw</v>
    <v>ARCX:KIE</v>
    <v>119</v>
  </rv>
  <rv s="5">
    <v>10</v>
    <v>a1wicw</v>
    <v>Daily</v>
    <v>44949</v>
    <v>44949</v>
    <v>0</v>
    <v>1</v>
    <v>638100288000000000,638106756867158891,0</v>
    <v>0</v>
    <v>a1wicw</v>
    <v>ARCX:KIE</v>
    <v>120</v>
  </rv>
  <rv s="5">
    <v>10</v>
    <v>a265h7</v>
    <v>Daily</v>
    <v>44895</v>
    <v>44895</v>
    <v>0</v>
    <v>1</v>
    <v>638053632000000000,638106756854182209,0</v>
    <v>0</v>
    <v>a265h7</v>
    <v>ARCX:XBI</v>
    <v>121</v>
  </rv>
  <rv s="5">
    <v>10</v>
    <v>a265h7</v>
    <v>Daily</v>
    <v>44589</v>
    <v>44589</v>
    <v>0</v>
    <v>1</v>
    <v>637789248000000000,638106756854302238,0</v>
    <v>0</v>
    <v>a265h7</v>
    <v>ARCX:XBI</v>
    <v>122</v>
  </rv>
  <rv s="5">
    <v>10</v>
    <v>a265h7</v>
    <v>Daily</v>
    <v>44925</v>
    <v>44925</v>
    <v>0</v>
    <v>1</v>
    <v>638079552000000000,638106756854302238,0</v>
    <v>0</v>
    <v>a265h7</v>
    <v>ARCX:XBI</v>
    <v>123</v>
  </rv>
  <rv s="5">
    <v>10</v>
    <v>a265h7</v>
    <v>Daily</v>
    <v>44680</v>
    <v>44680</v>
    <v>0</v>
    <v>1</v>
    <v>637867872000000000,638106756854284366,0</v>
    <v>0</v>
    <v>a265h7</v>
    <v>ARCX:XBI</v>
    <v>124</v>
  </rv>
  <rv s="5">
    <v>10</v>
    <v>a265h7</v>
    <v>Daily</v>
    <v>44771</v>
    <v>44771</v>
    <v>0</v>
    <v>1</v>
    <v>637946496000000000,638106756854284366,0</v>
    <v>0</v>
    <v>a265h7</v>
    <v>ARCX:XBI</v>
    <v>125</v>
  </rv>
  <rv s="5">
    <v>10</v>
    <v>a265h7</v>
    <v>Daily</v>
    <v>44952</v>
    <v>44952</v>
    <v>0</v>
    <v>1</v>
    <v>638102880000000000,638106756858559287,0</v>
    <v>0</v>
    <v>a265h7</v>
    <v>ARCX:XBI</v>
    <v>126</v>
  </rv>
  <rv s="5">
    <v>10</v>
    <v>a265h7</v>
    <v>Daily</v>
    <v>44862</v>
    <v>44862</v>
    <v>0</v>
    <v>1</v>
    <v>638025120000000000,638052205242147787,0</v>
    <v>0</v>
    <v>a265h7</v>
    <v>ARCX:XBI</v>
    <v>127</v>
  </rv>
  <rv s="5">
    <v>10</v>
    <v>a265h7</v>
    <v>Daily</v>
    <v>44949</v>
    <v>44949</v>
    <v>0</v>
    <v>1</v>
    <v>638100288000000000,638106756863484301,0</v>
    <v>0</v>
    <v>a265h7</v>
    <v>ARCX:XBI</v>
    <v>128</v>
  </rv>
  <rv s="5">
    <v>10</v>
    <v>a265h7</v>
    <v>Daily</v>
    <v>44803</v>
    <v>44803</v>
    <v>0</v>
    <v>1</v>
    <v>637974144000000000,638106756863920452,0</v>
    <v>0</v>
    <v>a265h7</v>
    <v>ARCX:XBI</v>
    <v>129</v>
  </rv>
  <rv s="5">
    <v>10</v>
    <v>a265h7</v>
    <v>Daily</v>
    <v>44935</v>
    <v>44935</v>
    <v>0</v>
    <v>1</v>
    <v>638088192000000000,638106756867147188,0</v>
    <v>0</v>
    <v>a265h7</v>
    <v>ARCX:XBI</v>
    <v>130</v>
  </rv>
  <rv s="5">
    <v>10</v>
    <v>a265h7</v>
    <v>Daily</v>
    <v>44834</v>
    <v>44834</v>
    <v>0</v>
    <v>1</v>
    <v>638000928000000000,638106756868135320,0</v>
    <v>0</v>
    <v>a265h7</v>
    <v>ARCX:XBI</v>
    <v>131</v>
  </rv>
  <rv s="5">
    <v>10</v>
    <v>a267oc</v>
    <v>Daily</v>
    <v>44949</v>
    <v>44949</v>
    <v>0</v>
    <v>1</v>
    <v>638100288000000000,638106756854368366,0</v>
    <v>0</v>
    <v>a267oc</v>
    <v>ARCX:XLE</v>
    <v>132</v>
  </rv>
  <rv s="5">
    <v>10</v>
    <v>a267oc</v>
    <v>Daily</v>
    <v>44771</v>
    <v>44771</v>
    <v>0</v>
    <v>1</v>
    <v>637946496000000000,638106756854812351,0</v>
    <v>0</v>
    <v>a267oc</v>
    <v>ARCX:XLE</v>
    <v>133</v>
  </rv>
  <rv s="5">
    <v>10</v>
    <v>a267oc</v>
    <v>Daily</v>
    <v>44895</v>
    <v>44895</v>
    <v>0</v>
    <v>1</v>
    <v>638053632000000000,638106756854242223,0</v>
    <v>0</v>
    <v>a267oc</v>
    <v>ARCX:XLE</v>
    <v>134</v>
  </rv>
  <rv s="5">
    <v>10</v>
    <v>a267oc</v>
    <v>Daily</v>
    <v>44862</v>
    <v>44862</v>
    <v>0</v>
    <v>1</v>
    <v>638025120000000000,638052205237808462,0</v>
    <v>0</v>
    <v>a267oc</v>
    <v>ARCX:XLE</v>
    <v>135</v>
  </rv>
  <rv s="5">
    <v>10</v>
    <v>a267oc</v>
    <v>Daily</v>
    <v>44803</v>
    <v>44803</v>
    <v>0</v>
    <v>1</v>
    <v>637974144000000000,638106756859169422,0</v>
    <v>0</v>
    <v>a267oc</v>
    <v>ARCX:XLE</v>
    <v>136</v>
  </rv>
  <rv s="5">
    <v>10</v>
    <v>a267oc</v>
    <v>Daily</v>
    <v>44589</v>
    <v>44589</v>
    <v>0</v>
    <v>1</v>
    <v>637789248000000000,638106756858735342,0</v>
    <v>0</v>
    <v>a267oc</v>
    <v>ARCX:XLE</v>
    <v>137</v>
  </rv>
  <rv s="5">
    <v>10</v>
    <v>a267oc</v>
    <v>Daily</v>
    <v>44834</v>
    <v>44834</v>
    <v>0</v>
    <v>1</v>
    <v>638000928000000000,638106756858483180,0</v>
    <v>0</v>
    <v>a267oc</v>
    <v>ARCX:XLE</v>
    <v>138</v>
  </rv>
  <rv s="5">
    <v>10</v>
    <v>a267oc</v>
    <v>Daily</v>
    <v>44925</v>
    <v>44925</v>
    <v>0</v>
    <v>1</v>
    <v>638079552000000000,638106756859049394,0</v>
    <v>0</v>
    <v>a267oc</v>
    <v>ARCX:XLE</v>
    <v>139</v>
  </rv>
  <rv s="5">
    <v>10</v>
    <v>a267oc</v>
    <v>Daily</v>
    <v>44680</v>
    <v>44680</v>
    <v>0</v>
    <v>1</v>
    <v>637867872000000000,638106756865710841,0</v>
    <v>0</v>
    <v>a267oc</v>
    <v>ARCX:XLE</v>
    <v>140</v>
  </rv>
  <rv s="5">
    <v>10</v>
    <v>a267oc</v>
    <v>Daily</v>
    <v>44952</v>
    <v>44952</v>
    <v>0</v>
    <v>1</v>
    <v>638102880000000000,638106756867157195,0</v>
    <v>0</v>
    <v>a267oc</v>
    <v>ARCX:XLE</v>
    <v>141</v>
  </rv>
  <rv s="5">
    <v>10</v>
    <v>a267oc</v>
    <v>Daily</v>
    <v>44935</v>
    <v>44935</v>
    <v>0</v>
    <v>1</v>
    <v>638088192000000000,638106756867761298,0</v>
    <v>0</v>
    <v>a267oc</v>
    <v>ARCX:XLE</v>
    <v>142</v>
  </rv>
  <rv s="5">
    <v>10</v>
    <v>a269pr</v>
    <v>Daily</v>
    <v>44949</v>
    <v>44949</v>
    <v>0</v>
    <v>1</v>
    <v>638100288000000000,638106756854812351,0</v>
    <v>0</v>
    <v>a269pr</v>
    <v>ARCX:XOP</v>
    <v>143</v>
  </rv>
  <rv s="5">
    <v>10</v>
    <v>a269pr</v>
    <v>Daily</v>
    <v>44925</v>
    <v>44925</v>
    <v>0</v>
    <v>1</v>
    <v>638079552000000000,638106756854192211,0</v>
    <v>0</v>
    <v>a269pr</v>
    <v>ARCX:XOP</v>
    <v>144</v>
  </rv>
  <rv s="5">
    <v>10</v>
    <v>a269pr</v>
    <v>Daily</v>
    <v>44895</v>
    <v>44895</v>
    <v>0</v>
    <v>1</v>
    <v>638053632000000000,638106756854192211,0</v>
    <v>0</v>
    <v>a269pr</v>
    <v>ARCX:XOP</v>
    <v>145</v>
  </rv>
  <rv s="5">
    <v>10</v>
    <v>a269pr</v>
    <v>Daily</v>
    <v>44771</v>
    <v>44771</v>
    <v>0</v>
    <v>1</v>
    <v>637946496000000000,638106756854298352,0</v>
    <v>0</v>
    <v>a269pr</v>
    <v>ARCX:XOP</v>
    <v>146</v>
  </rv>
  <rv s="5">
    <v>10</v>
    <v>a269pr</v>
    <v>Daily</v>
    <v>44834</v>
    <v>44834</v>
    <v>0</v>
    <v>1</v>
    <v>638000928000000000,638106756853274147,0</v>
    <v>0</v>
    <v>a269pr</v>
    <v>ARCX:XOP</v>
    <v>147</v>
  </rv>
  <rv s="5">
    <v>10</v>
    <v>a269pr</v>
    <v>Daily</v>
    <v>44803</v>
    <v>44803</v>
    <v>0</v>
    <v>1</v>
    <v>637974144000000000,638106756853284149,0</v>
    <v>0</v>
    <v>a269pr</v>
    <v>ARCX:XOP</v>
    <v>148</v>
  </rv>
  <rv s="5">
    <v>10</v>
    <v>a269pr</v>
    <v>Daily</v>
    <v>44862</v>
    <v>44862</v>
    <v>0</v>
    <v>1</v>
    <v>638025120000000000,638052205237866562,0</v>
    <v>0</v>
    <v>a269pr</v>
    <v>ARCX:XOP</v>
    <v>149</v>
  </rv>
  <rv s="5">
    <v>10</v>
    <v>a269pr</v>
    <v>Daily</v>
    <v>44589</v>
    <v>44589</v>
    <v>0</v>
    <v>1</v>
    <v>637789248000000000,638106756864084435,0</v>
    <v>0</v>
    <v>a269pr</v>
    <v>ARCX:XOP</v>
    <v>150</v>
  </rv>
  <rv s="5">
    <v>10</v>
    <v>a269pr</v>
    <v>Daily</v>
    <v>44935</v>
    <v>44935</v>
    <v>0</v>
    <v>1</v>
    <v>638088192000000000,638106756863930454,0</v>
    <v>0</v>
    <v>a269pr</v>
    <v>ARCX:XOP</v>
    <v>151</v>
  </rv>
  <rv s="5">
    <v>10</v>
    <v>a269pr</v>
    <v>Daily</v>
    <v>44680</v>
    <v>44680</v>
    <v>0</v>
    <v>1</v>
    <v>637867872000000000,638106756865756882,0</v>
    <v>0</v>
    <v>a269pr</v>
    <v>ARCX:XOP</v>
    <v>152</v>
  </rv>
  <rv s="5">
    <v>10</v>
    <v>a269pr</v>
    <v>Daily</v>
    <v>44952</v>
    <v>44952</v>
    <v>0</v>
    <v>1</v>
    <v>638102880000000000,638106756868205341,0</v>
    <v>0</v>
    <v>a269pr</v>
    <v>ARCX:XOP</v>
    <v>153</v>
  </rv>
  <rv s="5">
    <v>10</v>
    <v>a24b5r</v>
    <v>Daily</v>
    <v>44771</v>
    <v>44771</v>
    <v>0</v>
    <v>1</v>
    <v>637946496000000000,638106756854385340,0</v>
    <v>0</v>
    <v>a24b5r</v>
    <v>XNAS:TLT</v>
    <v>154</v>
  </rv>
  <rv s="5">
    <v>10</v>
    <v>a24b5r</v>
    <v>Daily</v>
    <v>44680</v>
    <v>44680</v>
    <v>0</v>
    <v>1</v>
    <v>637867872000000000,638106756858516246,0</v>
    <v>0</v>
    <v>a24b5r</v>
    <v>XNAS:TLT</v>
    <v>155</v>
  </rv>
  <rv s="5">
    <v>10</v>
    <v>a24b5r</v>
    <v>Daily</v>
    <v>44862</v>
    <v>44862</v>
    <v>0</v>
    <v>1</v>
    <v>638025120000000000,638052205234172744,0</v>
    <v>0</v>
    <v>a24b5r</v>
    <v>XNAS:TLT</v>
    <v>156</v>
  </rv>
  <rv s="5">
    <v>10</v>
    <v>a24b5r</v>
    <v>Daily</v>
    <v>44589</v>
    <v>44589</v>
    <v>0</v>
    <v>1</v>
    <v>637789248000000000,638106756863447328,0</v>
    <v>0</v>
    <v>a24b5r</v>
    <v>XNAS:TLT</v>
    <v>157</v>
  </rv>
  <rv s="5">
    <v>10</v>
    <v>a24b5r</v>
    <v>Daily</v>
    <v>44952</v>
    <v>44952</v>
    <v>0</v>
    <v>1</v>
    <v>638102880000000000,638106756864199723,0</v>
    <v>0</v>
    <v>a24b5r</v>
    <v>XNAS:TLT</v>
    <v>158</v>
  </rv>
  <rv s="5">
    <v>10</v>
    <v>a24b5r</v>
    <v>Daily</v>
    <v>44834</v>
    <v>44834</v>
    <v>0</v>
    <v>1</v>
    <v>638000928000000000,638106756864077462,0</v>
    <v>0</v>
    <v>a24b5r</v>
    <v>XNAS:TLT</v>
    <v>159</v>
  </rv>
  <rv s="5">
    <v>10</v>
    <v>a24b5r</v>
    <v>Daily</v>
    <v>44949</v>
    <v>44949</v>
    <v>0</v>
    <v>1</v>
    <v>638100288000000000,638106756863857419,0</v>
    <v>0</v>
    <v>a24b5r</v>
    <v>XNAS:TLT</v>
    <v>160</v>
  </rv>
  <rv s="5">
    <v>10</v>
    <v>a24b5r</v>
    <v>Daily</v>
    <v>44925</v>
    <v>44925</v>
    <v>0</v>
    <v>1</v>
    <v>638079552000000000,638106756863857419,0</v>
    <v>0</v>
    <v>a24b5r</v>
    <v>XNAS:TLT</v>
    <v>161</v>
  </rv>
  <rv s="5">
    <v>10</v>
    <v>a24b5r</v>
    <v>Daily</v>
    <v>44895</v>
    <v>44895</v>
    <v>0</v>
    <v>1</v>
    <v>638053632000000000,638106756867150388,0</v>
    <v>0</v>
    <v>a24b5r</v>
    <v>XNAS:TLT</v>
    <v>162</v>
  </rv>
  <rv s="5">
    <v>10</v>
    <v>a24b5r</v>
    <v>Daily</v>
    <v>44935</v>
    <v>44935</v>
    <v>0</v>
    <v>1</v>
    <v>638088192000000000,638106756867148135,0</v>
    <v>0</v>
    <v>a24b5r</v>
    <v>XNAS:TLT</v>
    <v>163</v>
  </rv>
  <rv s="5">
    <v>10</v>
    <v>a24b5r</v>
    <v>Daily</v>
    <v>44803</v>
    <v>44803</v>
    <v>0</v>
    <v>1</v>
    <v>637974144000000000,638106756868140610,0</v>
    <v>0</v>
    <v>a24b5r</v>
    <v>XNAS:TLT</v>
    <v>164</v>
  </rv>
  <rv s="5">
    <v>10</v>
    <v>a269yc</v>
    <v>Daily</v>
    <v>44834</v>
    <v>44834</v>
    <v>0</v>
    <v>1</v>
    <v>638000928000000000,638106756854364665,0</v>
    <v>0</v>
    <v>a269yc</v>
    <v>ARCX:XPH</v>
    <v>165</v>
  </rv>
  <rv s="5">
    <v>10</v>
    <v>a269yc</v>
    <v>Daily</v>
    <v>44771</v>
    <v>44771</v>
    <v>0</v>
    <v>1</v>
    <v>637946496000000000,638106756854204631,0</v>
    <v>0</v>
    <v>a269yc</v>
    <v>ARCX:XPH</v>
    <v>166</v>
  </rv>
  <rv s="5">
    <v>10</v>
    <v>a269yc</v>
    <v>Daily</v>
    <v>44949</v>
    <v>44949</v>
    <v>0</v>
    <v>1</v>
    <v>638100288000000000,638106756854224634,0</v>
    <v>0</v>
    <v>a269yc</v>
    <v>ARCX:XPH</v>
    <v>167</v>
  </rv>
  <rv s="5">
    <v>10</v>
    <v>a269yc</v>
    <v>Daily</v>
    <v>44895</v>
    <v>44895</v>
    <v>0</v>
    <v>1</v>
    <v>638053632000000000,638106756856246080,0</v>
    <v>0</v>
    <v>a269yc</v>
    <v>ARCX:XPH</v>
    <v>168</v>
  </rv>
  <rv s="5">
    <v>10</v>
    <v>a269yc</v>
    <v>Daily</v>
    <v>44935</v>
    <v>44935</v>
    <v>0</v>
    <v>1</v>
    <v>638088192000000000,638106756858725622,0</v>
    <v>0</v>
    <v>a269yc</v>
    <v>ARCX:XPH</v>
    <v>169</v>
  </rv>
  <rv s="5">
    <v>10</v>
    <v>a269yc</v>
    <v>Daily</v>
    <v>44589</v>
    <v>44589</v>
    <v>0</v>
    <v>1</v>
    <v>637789248000000000,638106756863447707,0</v>
    <v>0</v>
    <v>a269yc</v>
    <v>ARCX:XPH</v>
    <v>170</v>
  </rv>
  <rv s="5">
    <v>10</v>
    <v>a269yc</v>
    <v>Daily</v>
    <v>44680</v>
    <v>44680</v>
    <v>0</v>
    <v>1</v>
    <v>637867872000000000,638106756865763036,0</v>
    <v>0</v>
    <v>a269yc</v>
    <v>ARCX:XPH</v>
    <v>171</v>
  </rv>
  <rv s="5">
    <v>10</v>
    <v>a269yc</v>
    <v>Daily</v>
    <v>44803</v>
    <v>44803</v>
    <v>0</v>
    <v>1</v>
    <v>637974144000000000,638106756865763036,0</v>
    <v>0</v>
    <v>a269yc</v>
    <v>ARCX:XPH</v>
    <v>172</v>
  </rv>
  <rv s="5">
    <v>10</v>
    <v>a269yc</v>
    <v>Daily</v>
    <v>44862</v>
    <v>44862</v>
    <v>0</v>
    <v>1</v>
    <v>638025120000000000,638052205229548433,0</v>
    <v>0</v>
    <v>a269yc</v>
    <v>ARCX:XPH</v>
    <v>173</v>
  </rv>
  <rv s="5">
    <v>10</v>
    <v>a269yc</v>
    <v>Daily</v>
    <v>44925</v>
    <v>44925</v>
    <v>0</v>
    <v>1</v>
    <v>638079552000000000,638106756867758656,0</v>
    <v>0</v>
    <v>a269yc</v>
    <v>ARCX:XPH</v>
    <v>115</v>
  </rv>
  <rv s="5">
    <v>10</v>
    <v>a269yc</v>
    <v>Daily</v>
    <v>44952</v>
    <v>44952</v>
    <v>0</v>
    <v>1</v>
    <v>638102880000000000,638106756867878684,0</v>
    <v>0</v>
    <v>a269yc</v>
    <v>ARCX:XPH</v>
    <v>174</v>
  </rv>
  <rv s="5">
    <v>10</v>
    <v>a267zr</v>
    <v>Daily</v>
    <v>44925</v>
    <v>44925</v>
    <v>0</v>
    <v>1</v>
    <v>638079552000000000,638106756854426535,0</v>
    <v>0</v>
    <v>a267zr</v>
    <v>ARCX:XLK</v>
    <v>175</v>
  </rv>
  <rv s="5">
    <v>10</v>
    <v>a267zr</v>
    <v>Daily</v>
    <v>44935</v>
    <v>44935</v>
    <v>0</v>
    <v>1</v>
    <v>638088192000000000,638106756854236483,0</v>
    <v>0</v>
    <v>a267zr</v>
    <v>ARCX:XLK</v>
    <v>176</v>
  </rv>
  <rv s="5">
    <v>10</v>
    <v>a267zr</v>
    <v>Daily</v>
    <v>44771</v>
    <v>44771</v>
    <v>0</v>
    <v>1</v>
    <v>637946496000000000,638106756853277881,0</v>
    <v>0</v>
    <v>a267zr</v>
    <v>ARCX:XLK</v>
    <v>177</v>
  </rv>
  <rv s="5">
    <v>10</v>
    <v>a267zr</v>
    <v>Daily</v>
    <v>44589</v>
    <v>44589</v>
    <v>0</v>
    <v>1</v>
    <v>637789248000000000,638106756858729425,0</v>
    <v>0</v>
    <v>a267zr</v>
    <v>ARCX:XLK</v>
    <v>178</v>
  </rv>
  <rv s="5">
    <v>10</v>
    <v>a267zr</v>
    <v>Daily</v>
    <v>44895</v>
    <v>44895</v>
    <v>0</v>
    <v>1</v>
    <v>638053632000000000,638106756859167636,0</v>
    <v>0</v>
    <v>a267zr</v>
    <v>ARCX:XLK</v>
    <v>179</v>
  </rv>
  <rv s="5">
    <v>10</v>
    <v>a267zr</v>
    <v>Daily</v>
    <v>44952</v>
    <v>44952</v>
    <v>0</v>
    <v>1</v>
    <v>638102880000000000,638106756859179155,0</v>
    <v>0</v>
    <v>a267zr</v>
    <v>ARCX:XLK</v>
    <v>180</v>
  </rv>
  <rv s="5">
    <v>10</v>
    <v>a267zr</v>
    <v>Daily</v>
    <v>44680</v>
    <v>44680</v>
    <v>0</v>
    <v>1</v>
    <v>637867872000000000,638106756858559028,0</v>
    <v>0</v>
    <v>a267zr</v>
    <v>ARCX:XLK</v>
    <v>181</v>
  </rv>
  <rv s="5">
    <v>10</v>
    <v>a267zr</v>
    <v>Daily</v>
    <v>44803</v>
    <v>44803</v>
    <v>0</v>
    <v>1</v>
    <v>637974144000000000,638106756863440087,0</v>
    <v>0</v>
    <v>a267zr</v>
    <v>ARCX:XLK</v>
    <v>182</v>
  </rv>
  <rv s="5">
    <v>10</v>
    <v>a267zr</v>
    <v>Daily</v>
    <v>44949</v>
    <v>44949</v>
    <v>0</v>
    <v>1</v>
    <v>638100288000000000,638106756863440087,0</v>
    <v>0</v>
    <v>a267zr</v>
    <v>ARCX:XLK</v>
    <v>183</v>
  </rv>
  <rv s="5">
    <v>10</v>
    <v>a267zr</v>
    <v>Daily</v>
    <v>44862</v>
    <v>44862</v>
    <v>0</v>
    <v>1</v>
    <v>638025120000000000,638052205229587404,0</v>
    <v>0</v>
    <v>a267zr</v>
    <v>ARCX:XLK</v>
    <v>184</v>
  </rv>
  <rv s="5">
    <v>10</v>
    <v>a267zr</v>
    <v>Daily</v>
    <v>44834</v>
    <v>44834</v>
    <v>0</v>
    <v>1</v>
    <v>638000928000000000,638106756867881052,0</v>
    <v>0</v>
    <v>a267zr</v>
    <v>ARCX:XLK</v>
    <v>185</v>
  </rv>
  <rv s="5">
    <v>10</v>
    <v>a1vtu2</v>
    <v>Daily</v>
    <v>44952</v>
    <v>44952</v>
    <v>0</v>
    <v>1</v>
    <v>638102880000000000,638106756854176202,0</v>
    <v>0</v>
    <v>a1vtu2</v>
    <v>BATS:ITB</v>
    <v>186</v>
  </rv>
  <rv s="5">
    <v>10</v>
    <v>a1vtu2</v>
    <v>Daily</v>
    <v>44925</v>
    <v>44925</v>
    <v>0</v>
    <v>1</v>
    <v>638079552000000000,638106756854305672,0</v>
    <v>0</v>
    <v>a1vtu2</v>
    <v>BATS:ITB</v>
    <v>187</v>
  </rv>
  <rv s="5">
    <v>10</v>
    <v>a1vtu2</v>
    <v>Daily</v>
    <v>44834</v>
    <v>44834</v>
    <v>0</v>
    <v>1</v>
    <v>638000928000000000,638106756854305672,0</v>
    <v>0</v>
    <v>a1vtu2</v>
    <v>BATS:ITB</v>
    <v>188</v>
  </rv>
  <rv s="5">
    <v>10</v>
    <v>a1vtu2</v>
    <v>Daily</v>
    <v>44935</v>
    <v>44935</v>
    <v>0</v>
    <v>1</v>
    <v>638088192000000000,638106756854216211,0</v>
    <v>0</v>
    <v>a1vtu2</v>
    <v>BATS:ITB</v>
    <v>189</v>
  </rv>
  <rv s="5">
    <v>10</v>
    <v>a1vtu2</v>
    <v>Daily</v>
    <v>44949</v>
    <v>44949</v>
    <v>0</v>
    <v>1</v>
    <v>638100288000000000,638106756856225123,0</v>
    <v>0</v>
    <v>a1vtu2</v>
    <v>BATS:ITB</v>
    <v>190</v>
  </rv>
  <rv s="5">
    <v>10</v>
    <v>a1vtu2</v>
    <v>Daily</v>
    <v>44803</v>
    <v>44803</v>
    <v>0</v>
    <v>1</v>
    <v>637974144000000000,638106756862897507,0</v>
    <v>0</v>
    <v>a1vtu2</v>
    <v>BATS:ITB</v>
    <v>191</v>
  </rv>
  <rv s="5">
    <v>10</v>
    <v>a1vtu2</v>
    <v>Daily</v>
    <v>44680</v>
    <v>44680</v>
    <v>0</v>
    <v>1</v>
    <v>637867872000000000,638106756862907509,0</v>
    <v>0</v>
    <v>a1vtu2</v>
    <v>BATS:ITB</v>
    <v>192</v>
  </rv>
  <rv s="5">
    <v>10</v>
    <v>a1vtu2</v>
    <v>Daily</v>
    <v>44862</v>
    <v>44862</v>
    <v>0</v>
    <v>1</v>
    <v>638025120000000000,638052205229383514,0</v>
    <v>0</v>
    <v>a1vtu2</v>
    <v>BATS:ITB</v>
    <v>193</v>
  </rv>
  <rv s="5">
    <v>10</v>
    <v>a1vtu2</v>
    <v>Daily</v>
    <v>44771</v>
    <v>44771</v>
    <v>0</v>
    <v>1</v>
    <v>637946496000000000,638106756865758114,0</v>
    <v>0</v>
    <v>a1vtu2</v>
    <v>BATS:ITB</v>
    <v>194</v>
  </rv>
  <rv s="5">
    <v>10</v>
    <v>a1vtu2</v>
    <v>Daily</v>
    <v>44589</v>
    <v>44589</v>
    <v>0</v>
    <v>1</v>
    <v>637789248000000000,638106756865758114,0</v>
    <v>0</v>
    <v>a1vtu2</v>
    <v>BATS:ITB</v>
    <v>195</v>
  </rv>
  <rv s="5">
    <v>10</v>
    <v>a1vtu2</v>
    <v>Daily</v>
    <v>44895</v>
    <v>44895</v>
    <v>0</v>
    <v>1</v>
    <v>638053632000000000,638106756867888578,0</v>
    <v>0</v>
    <v>a1vtu2</v>
    <v>BATS:ITB</v>
    <v>196</v>
  </rv>
  <rv s="5">
    <v>10</v>
    <v>a268hw</v>
    <v>Daily</v>
    <v>44925</v>
    <v>44925</v>
    <v>0</v>
    <v>1</v>
    <v>638079552000000000,638106756854436923,0</v>
    <v>0</v>
    <v>a268hw</v>
    <v>ARCX:XLV</v>
    <v>197</v>
  </rv>
  <rv s="5">
    <v>10</v>
    <v>a268hw</v>
    <v>Daily</v>
    <v>44680</v>
    <v>44680</v>
    <v>0</v>
    <v>1</v>
    <v>637867872000000000,638106756854436923,0</v>
    <v>0</v>
    <v>a268hw</v>
    <v>ARCX:XLV</v>
    <v>198</v>
  </rv>
  <rv s="5">
    <v>10</v>
    <v>a268hw</v>
    <v>Daily</v>
    <v>44935</v>
    <v>44935</v>
    <v>0</v>
    <v>1</v>
    <v>638088192000000000,638106756858737833,0</v>
    <v>0</v>
    <v>a268hw</v>
    <v>ARCX:XLV</v>
    <v>199</v>
  </rv>
  <rv s="5">
    <v>10</v>
    <v>a268hw</v>
    <v>Daily</v>
    <v>44895</v>
    <v>44895</v>
    <v>0</v>
    <v>1</v>
    <v>638053632000000000,638106756858484178,0</v>
    <v>0</v>
    <v>a268hw</v>
    <v>ARCX:XLV</v>
    <v>200</v>
  </rv>
  <rv s="5">
    <v>10</v>
    <v>a268hw</v>
    <v>Daily</v>
    <v>44949</v>
    <v>44949</v>
    <v>0</v>
    <v>1</v>
    <v>638100288000000000,638106756862515781,0</v>
    <v>0</v>
    <v>a268hw</v>
    <v>ARCX:XLV</v>
    <v>201</v>
  </rv>
  <rv s="5">
    <v>10</v>
    <v>a268hw</v>
    <v>Daily</v>
    <v>44952</v>
    <v>44952</v>
    <v>0</v>
    <v>1</v>
    <v>638102880000000000,638106756863435990,0</v>
    <v>0</v>
    <v>a268hw</v>
    <v>ARCX:XLV</v>
    <v>202</v>
  </rv>
  <rv s="5">
    <v>10</v>
    <v>a268hw</v>
    <v>Daily</v>
    <v>44862</v>
    <v>44862</v>
    <v>0</v>
    <v>1</v>
    <v>638025120000000000,638052205229382972,0</v>
    <v>0</v>
    <v>a268hw</v>
    <v>ARCX:XLV</v>
    <v>203</v>
  </rv>
  <rv s="5">
    <v>10</v>
    <v>a268hw</v>
    <v>Daily</v>
    <v>44834</v>
    <v>44834</v>
    <v>0</v>
    <v>1</v>
    <v>638000928000000000,638106756863975419,0</v>
    <v>0</v>
    <v>a268hw</v>
    <v>ARCX:XLV</v>
    <v>204</v>
  </rv>
  <rv s="5">
    <v>10</v>
    <v>a268hw</v>
    <v>Daily</v>
    <v>44589</v>
    <v>44589</v>
    <v>0</v>
    <v>1</v>
    <v>637789248000000000,638106756867156130,0</v>
    <v>0</v>
    <v>a268hw</v>
    <v>ARCX:XLV</v>
    <v>205</v>
  </rv>
  <rv s="5">
    <v>10</v>
    <v>a268hw</v>
    <v>Daily</v>
    <v>44803</v>
    <v>44803</v>
    <v>0</v>
    <v>1</v>
    <v>637974144000000000,638106756867146128,0</v>
    <v>0</v>
    <v>a268hw</v>
    <v>ARCX:XLV</v>
    <v>206</v>
  </rv>
  <rv s="5">
    <v>10</v>
    <v>a268hw</v>
    <v>Daily</v>
    <v>44771</v>
    <v>44771</v>
    <v>0</v>
    <v>1</v>
    <v>637946496000000000,638106756867876290,0</v>
    <v>0</v>
    <v>a268hw</v>
    <v>ARCX:XLV</v>
    <v>207</v>
  </rv>
  <rv s="5">
    <v>10</v>
    <v>a22xh7</v>
    <v>Daily</v>
    <v>44771</v>
    <v>44771</v>
    <v>0</v>
    <v>1</v>
    <v>637946496000000000,638106756854298101,0</v>
    <v>0</v>
    <v>a22xh7</v>
    <v>XNAS:SHV</v>
    <v>208</v>
  </rv>
  <rv s="5">
    <v>10</v>
    <v>a22xh7</v>
    <v>Daily</v>
    <v>44952</v>
    <v>44952</v>
    <v>0</v>
    <v>1</v>
    <v>638102880000000000,638106756854278429,0</v>
    <v>0</v>
    <v>a22xh7</v>
    <v>XNAS:SHV</v>
    <v>209</v>
  </rv>
  <rv s="5">
    <v>10</v>
    <v>a22xh7</v>
    <v>Daily</v>
    <v>44862</v>
    <v>44862</v>
    <v>0</v>
    <v>1</v>
    <v>638025120000000000,638052205237946106,0</v>
    <v>0</v>
    <v>a22xh7</v>
    <v>XNAS:SHV</v>
    <v>210</v>
  </rv>
  <rv s="5">
    <v>10</v>
    <v>a22xh7</v>
    <v>Daily</v>
    <v>44834</v>
    <v>44834</v>
    <v>0</v>
    <v>1</v>
    <v>638000928000000000,638106756858729425,0</v>
    <v>0</v>
    <v>a22xh7</v>
    <v>XNAS:SHV</v>
    <v>211</v>
  </rv>
  <rv s="5">
    <v>10</v>
    <v>a22xh7</v>
    <v>Daily</v>
    <v>44895</v>
    <v>44895</v>
    <v>0</v>
    <v>1</v>
    <v>638053632000000000,638106756858589035,0</v>
    <v>0</v>
    <v>a22xh7</v>
    <v>XNAS:SHV</v>
    <v>212</v>
  </rv>
  <rv s="5">
    <v>10</v>
    <v>a22xh7</v>
    <v>Daily</v>
    <v>44680</v>
    <v>44680</v>
    <v>0</v>
    <v>1</v>
    <v>637867872000000000,638106756859189165,0</v>
    <v>0</v>
    <v>a22xh7</v>
    <v>XNAS:SHV</v>
    <v>213</v>
  </rv>
  <rv s="5">
    <v>10</v>
    <v>a22xh7</v>
    <v>Daily</v>
    <v>44589</v>
    <v>44589</v>
    <v>0</v>
    <v>1</v>
    <v>637789248000000000,638106756862510269,0</v>
    <v>0</v>
    <v>a22xh7</v>
    <v>XNAS:SHV</v>
    <v>214</v>
  </rv>
  <rv s="5">
    <v>10</v>
    <v>a22xh7</v>
    <v>Daily</v>
    <v>44925</v>
    <v>44925</v>
    <v>0</v>
    <v>1</v>
    <v>638079552000000000,638106756864200649,0</v>
    <v>0</v>
    <v>a22xh7</v>
    <v>XNAS:SHV</v>
    <v>215</v>
  </rv>
  <rv s="5">
    <v>10</v>
    <v>a22xh7</v>
    <v>Daily</v>
    <v>44949</v>
    <v>44949</v>
    <v>0</v>
    <v>1</v>
    <v>638100288000000000,638106756865749128,0</v>
    <v>0</v>
    <v>a22xh7</v>
    <v>XNAS:SHV</v>
    <v>216</v>
  </rv>
  <rv s="5">
    <v>10</v>
    <v>a22xh7</v>
    <v>Daily</v>
    <v>44935</v>
    <v>44935</v>
    <v>0</v>
    <v>1</v>
    <v>638088192000000000,638106756868131528,0</v>
    <v>0</v>
    <v>a22xh7</v>
    <v>XNAS:SHV</v>
    <v>211</v>
  </rv>
  <rv s="5">
    <v>10</v>
    <v>a22xh7</v>
    <v>Daily</v>
    <v>44803</v>
    <v>44803</v>
    <v>0</v>
    <v>1</v>
    <v>637974144000000000,638106756867751444,0</v>
    <v>0</v>
    <v>a22xh7</v>
    <v>XNAS:SHV</v>
    <v>217</v>
  </rv>
  <rv s="5">
    <v>10</v>
    <v>a2689c</v>
    <v>Daily</v>
    <v>44680</v>
    <v>44680</v>
    <v>0</v>
    <v>1</v>
    <v>637867872000000000,638106756854302238,0</v>
    <v>0</v>
    <v>a2689c</v>
    <v>ARCX:XLRE</v>
    <v>218</v>
  </rv>
  <rv s="5">
    <v>10</v>
    <v>a2689c</v>
    <v>Daily</v>
    <v>44952</v>
    <v>44952</v>
    <v>0</v>
    <v>1</v>
    <v>638102880000000000,638106756859169422,0</v>
    <v>0</v>
    <v>a2689c</v>
    <v>ARCX:XLRE</v>
    <v>219</v>
  </rv>
  <rv s="5">
    <v>10</v>
    <v>a2689c</v>
    <v>Daily</v>
    <v>44771</v>
    <v>44771</v>
    <v>0</v>
    <v>1</v>
    <v>637946496000000000,638106756858519279,0</v>
    <v>0</v>
    <v>a2689c</v>
    <v>ARCX:XLRE</v>
    <v>220</v>
  </rv>
  <rv s="5">
    <v>10</v>
    <v>a2689c</v>
    <v>Daily</v>
    <v>44589</v>
    <v>44589</v>
    <v>0</v>
    <v>1</v>
    <v>637789248000000000,638106756858559287,0</v>
    <v>0</v>
    <v>a2689c</v>
    <v>ARCX:XLRE</v>
    <v>221</v>
  </rv>
  <rv s="5">
    <v>10</v>
    <v>a2689c</v>
    <v>Daily</v>
    <v>44895</v>
    <v>44895</v>
    <v>0</v>
    <v>1</v>
    <v>638053632000000000,638106756863484301,0</v>
    <v>0</v>
    <v>a2689c</v>
    <v>ARCX:XLRE</v>
    <v>222</v>
  </rv>
  <rv s="5">
    <v>10</v>
    <v>a2689c</v>
    <v>Daily</v>
    <v>44949</v>
    <v>44949</v>
    <v>0</v>
    <v>1</v>
    <v>638100288000000000,638106756863920452,0</v>
    <v>0</v>
    <v>a2689c</v>
    <v>ARCX:XLRE</v>
    <v>223</v>
  </rv>
  <rv s="5">
    <v>10</v>
    <v>a2689c</v>
    <v>Daily</v>
    <v>44834</v>
    <v>44834</v>
    <v>0</v>
    <v>1</v>
    <v>638000928000000000,638106756863920452,0</v>
    <v>0</v>
    <v>a2689c</v>
    <v>ARCX:XLRE</v>
    <v>224</v>
  </rv>
  <rv s="5">
    <v>10</v>
    <v>a2689c</v>
    <v>Daily</v>
    <v>44935</v>
    <v>44935</v>
    <v>0</v>
    <v>1</v>
    <v>638088192000000000,638106756867147188,0</v>
    <v>0</v>
    <v>a2689c</v>
    <v>ARCX:XLRE</v>
    <v>225</v>
  </rv>
  <rv s="5">
    <v>10</v>
    <v>a2689c</v>
    <v>Daily</v>
    <v>44925</v>
    <v>44925</v>
    <v>0</v>
    <v>1</v>
    <v>638079552000000000,638106756868155324,0</v>
    <v>0</v>
    <v>a2689c</v>
    <v>ARCX:XLRE</v>
    <v>226</v>
  </rv>
  <rv s="5">
    <v>10</v>
    <v>a2689c</v>
    <v>Daily</v>
    <v>44803</v>
    <v>44803</v>
    <v>0</v>
    <v>1</v>
    <v>637974144000000000,638106756868825470,0</v>
    <v>0</v>
    <v>a2689c</v>
    <v>ARCX:XLRE</v>
    <v>227</v>
  </rv>
  <rv s="5">
    <v>10</v>
    <v>a2689c</v>
    <v>Daily</v>
    <v>44862</v>
    <v>44862</v>
    <v>0</v>
    <v>1</v>
    <v>638025120000000000,638052205237798512,0</v>
    <v>0</v>
    <v>a2689c</v>
    <v>ARCX:XLRE</v>
    <v>228</v>
  </rv>
  <rv s="5">
    <v>10</v>
    <v>a1vbbh</v>
    <v>Daily</v>
    <v>44895</v>
    <v>44895</v>
    <v>0</v>
    <v>1</v>
    <v>638053632000000000,638106756854286890,0</v>
    <v>0</v>
    <v>a1vbbh</v>
    <v>XNAS:IEF</v>
    <v>229</v>
  </rv>
  <rv s="5">
    <v>10</v>
    <v>a1vbbh</v>
    <v>Daily</v>
    <v>44925</v>
    <v>44925</v>
    <v>0</v>
    <v>1</v>
    <v>638079552000000000,638106756853273026,0</v>
    <v>0</v>
    <v>a1vbbh</v>
    <v>XNAS:IEF</v>
    <v>230</v>
  </rv>
  <rv s="5">
    <v>10</v>
    <v>a1vbbh</v>
    <v>Daily</v>
    <v>44935</v>
    <v>44935</v>
    <v>0</v>
    <v>1</v>
    <v>638088192000000000,638106756856217300,0</v>
    <v>0</v>
    <v>a1vbbh</v>
    <v>XNAS:IEF</v>
    <v>231</v>
  </rv>
  <rv s="5">
    <v>10</v>
    <v>a1vbbh</v>
    <v>Daily</v>
    <v>44589</v>
    <v>44589</v>
    <v>0</v>
    <v>1</v>
    <v>637789248000000000,638106756858584900,0</v>
    <v>0</v>
    <v>a1vbbh</v>
    <v>XNAS:IEF</v>
    <v>232</v>
  </rv>
  <rv s="5">
    <v>10</v>
    <v>a1vbbh</v>
    <v>Daily</v>
    <v>44680</v>
    <v>44680</v>
    <v>0</v>
    <v>1</v>
    <v>637867872000000000,638106756859165031,0</v>
    <v>0</v>
    <v>a1vbbh</v>
    <v>XNAS:IEF</v>
    <v>233</v>
  </rv>
  <rv s="5">
    <v>10</v>
    <v>a1vbbh</v>
    <v>Daily</v>
    <v>44949</v>
    <v>44949</v>
    <v>0</v>
    <v>1</v>
    <v>638100288000000000,638106756858584194,0</v>
    <v>0</v>
    <v>a1vbbh</v>
    <v>XNAS:IEF</v>
    <v>234</v>
  </rv>
  <rv s="5">
    <v>10</v>
    <v>a1vbbh</v>
    <v>Daily</v>
    <v>44952</v>
    <v>44952</v>
    <v>0</v>
    <v>1</v>
    <v>638102880000000000,638106756858507789,0</v>
    <v>0</v>
    <v>a1vbbh</v>
    <v>XNAS:IEF</v>
    <v>235</v>
  </rv>
  <rv s="5">
    <v>10</v>
    <v>a1vbbh</v>
    <v>Daily</v>
    <v>44834</v>
    <v>44834</v>
    <v>0</v>
    <v>1</v>
    <v>638000928000000000,638106756863975419,0</v>
    <v>0</v>
    <v>a1vbbh</v>
    <v>XNAS:IEF</v>
    <v>236</v>
  </rv>
  <rv s="5">
    <v>10</v>
    <v>a1vbbh</v>
    <v>Daily</v>
    <v>44771</v>
    <v>44771</v>
    <v>0</v>
    <v>1</v>
    <v>637946496000000000,638106756865755818,0</v>
    <v>0</v>
    <v>a1vbbh</v>
    <v>XNAS:IEF</v>
    <v>237</v>
  </rv>
  <rv s="5">
    <v>10</v>
    <v>a1vbbh</v>
    <v>Daily</v>
    <v>44803</v>
    <v>44803</v>
    <v>0</v>
    <v>1</v>
    <v>637974144000000000,638106756868127044,0</v>
    <v>0</v>
    <v>a1vbbh</v>
    <v>XNAS:IEF</v>
    <v>238</v>
  </rv>
  <rv s="5">
    <v>10</v>
    <v>a1vbbh</v>
    <v>Daily</v>
    <v>44862</v>
    <v>44862</v>
    <v>0</v>
    <v>1</v>
    <v>638025120000000000,638052205229711530,0</v>
    <v>0</v>
    <v>a1vbbh</v>
    <v>XNAS:IEF</v>
    <v>239</v>
  </rv>
  <rv s="5">
    <v>10</v>
    <v>b1hbp2</v>
    <v>Daily</v>
    <v>44803</v>
    <v>44803</v>
    <v>0</v>
    <v>1</v>
    <v>637974144000000000,638106756854184527,0</v>
    <v>0</v>
    <v>b1hbp2</v>
    <v>ARCX:XLC</v>
    <v>240</v>
  </rv>
  <rv s="5">
    <v>10</v>
    <v>b1hbp2</v>
    <v>Daily</v>
    <v>44935</v>
    <v>44935</v>
    <v>0</v>
    <v>1</v>
    <v>638088192000000000,638106756854184527,0</v>
    <v>0</v>
    <v>b1hbp2</v>
    <v>ARCX:XLC</v>
    <v>241</v>
  </rv>
  <rv s="5">
    <v>10</v>
    <v>b1hbp2</v>
    <v>Daily</v>
    <v>44952</v>
    <v>44952</v>
    <v>0</v>
    <v>1</v>
    <v>638102880000000000,638106756854294553,0</v>
    <v>0</v>
    <v>b1hbp2</v>
    <v>ARCX:XLC</v>
    <v>242</v>
  </rv>
  <rv s="5">
    <v>10</v>
    <v>b1hbp2</v>
    <v>Daily</v>
    <v>44925</v>
    <v>44925</v>
    <v>0</v>
    <v>1</v>
    <v>638079552000000000,638106756854297491,0</v>
    <v>0</v>
    <v>b1hbp2</v>
    <v>ARCX:XLC</v>
    <v>243</v>
  </rv>
  <rv s="5">
    <v>10</v>
    <v>b1hbp2</v>
    <v>Daily</v>
    <v>44771</v>
    <v>44771</v>
    <v>0</v>
    <v>1</v>
    <v>637946496000000000,638106756854235309,0</v>
    <v>0</v>
    <v>b1hbp2</v>
    <v>ARCX:XLC</v>
    <v>244</v>
  </rv>
  <rv s="5">
    <v>10</v>
    <v>b1hbp2</v>
    <v>Daily</v>
    <v>44895</v>
    <v>44895</v>
    <v>0</v>
    <v>1</v>
    <v>638053632000000000,638106756859175601,0</v>
    <v>0</v>
    <v>b1hbp2</v>
    <v>ARCX:XLC</v>
    <v>245</v>
  </rv>
  <rv s="5">
    <v>10</v>
    <v>b1hbp2</v>
    <v>Daily</v>
    <v>44862</v>
    <v>44862</v>
    <v>0</v>
    <v>1</v>
    <v>638025120000000000,638052205235626371,0</v>
    <v>0</v>
    <v>b1hbp2</v>
    <v>ARCX:XLC</v>
    <v>246</v>
  </rv>
  <rv s="5">
    <v>10</v>
    <v>b1hbp2</v>
    <v>Daily</v>
    <v>44589</v>
    <v>44589</v>
    <v>0</v>
    <v>1</v>
    <v>637789248000000000,638106756858526250,0</v>
    <v>0</v>
    <v>b1hbp2</v>
    <v>ARCX:XLC</v>
    <v>247</v>
  </rv>
  <rv s="5">
    <v>10</v>
    <v>b1hbp2</v>
    <v>Daily</v>
    <v>44949</v>
    <v>44949</v>
    <v>0</v>
    <v>1</v>
    <v>638100288000000000,638106756863937431,0</v>
    <v>0</v>
    <v>b1hbp2</v>
    <v>ARCX:XLC</v>
    <v>248</v>
  </rv>
  <rv s="5">
    <v>10</v>
    <v>b1hbp2</v>
    <v>Daily</v>
    <v>44834</v>
    <v>44834</v>
    <v>0</v>
    <v>1</v>
    <v>638000928000000000,638106756865710066,0</v>
    <v>0</v>
    <v>b1hbp2</v>
    <v>ARCX:XLC</v>
    <v>249</v>
  </rv>
  <rv s="5">
    <v>10</v>
    <v>b1hbp2</v>
    <v>Daily</v>
    <v>44680</v>
    <v>44680</v>
    <v>0</v>
    <v>1</v>
    <v>637867872000000000,638106756868140610,0</v>
    <v>0</v>
    <v>b1hbp2</v>
    <v>ARCX:XLC</v>
    <v>250</v>
  </rv>
  <rv s="5">
    <v>10</v>
    <v>a232h7</v>
    <v>Daily</v>
    <v>44935</v>
    <v>44935</v>
    <v>0</v>
    <v>1</v>
    <v>638088192000000000,638106756858735621,0</v>
    <v>0</v>
    <v>a232h7</v>
    <v>XNAS:SKYY</v>
    <v>251</v>
  </rv>
  <rv s="5">
    <v>10</v>
    <v>a232h7</v>
    <v>Daily</v>
    <v>44834</v>
    <v>44834</v>
    <v>0</v>
    <v>1</v>
    <v>638000928000000000,638106756858735621,0</v>
    <v>0</v>
    <v>a232h7</v>
    <v>XNAS:SKYY</v>
    <v>252</v>
  </rv>
  <rv s="5">
    <v>10</v>
    <v>a232h7</v>
    <v>Daily</v>
    <v>44771</v>
    <v>44771</v>
    <v>0</v>
    <v>1</v>
    <v>637946496000000000,638106756862907587,0</v>
    <v>0</v>
    <v>a232h7</v>
    <v>XNAS:SKYY</v>
    <v>253</v>
  </rv>
  <rv s="5">
    <v>10</v>
    <v>a232h7</v>
    <v>Daily</v>
    <v>44803</v>
    <v>44803</v>
    <v>0</v>
    <v>1</v>
    <v>637974144000000000,638106756863487724,0</v>
    <v>0</v>
    <v>a232h7</v>
    <v>XNAS:SKYY</v>
    <v>254</v>
  </rv>
  <rv s="5">
    <v>10</v>
    <v>a232h7</v>
    <v>Daily</v>
    <v>44589</v>
    <v>44589</v>
    <v>0</v>
    <v>1</v>
    <v>637789248000000000,638106756863922642,0</v>
    <v>0</v>
    <v>a232h7</v>
    <v>XNAS:SKYY</v>
    <v>255</v>
  </rv>
  <rv s="5">
    <v>10</v>
    <v>a232h7</v>
    <v>Daily</v>
    <v>44680</v>
    <v>44680</v>
    <v>0</v>
    <v>1</v>
    <v>637867872000000000,638106756865707160,0</v>
    <v>0</v>
    <v>a232h7</v>
    <v>XNAS:SKYY</v>
    <v>256</v>
  </rv>
  <rv s="5">
    <v>10</v>
    <v>a232h7</v>
    <v>Daily</v>
    <v>44895</v>
    <v>44895</v>
    <v>0</v>
    <v>1</v>
    <v>638053632000000000,638106756867168528,0</v>
    <v>0</v>
    <v>a232h7</v>
    <v>XNAS:SKYY</v>
    <v>257</v>
  </rv>
  <rv s="5">
    <v>10</v>
    <v>a232h7</v>
    <v>Daily</v>
    <v>44862</v>
    <v>44862</v>
    <v>0</v>
    <v>1</v>
    <v>638025120000000000,638052205237843762,0</v>
    <v>0</v>
    <v>a232h7</v>
    <v>XNAS:SKYY</v>
    <v>258</v>
  </rv>
  <rv s="5">
    <v>10</v>
    <v>a232h7</v>
    <v>Daily</v>
    <v>44925</v>
    <v>44925</v>
    <v>0</v>
    <v>1</v>
    <v>638079552000000000,638106756868147699,0</v>
    <v>0</v>
    <v>a232h7</v>
    <v>XNAS:SKYY</v>
    <v>259</v>
  </rv>
  <rv s="5">
    <v>10</v>
    <v>a232h7</v>
    <v>Daily</v>
    <v>44949</v>
    <v>44949</v>
    <v>0</v>
    <v>1</v>
    <v>638100288000000000,638106756868157700,0</v>
    <v>0</v>
    <v>a232h7</v>
    <v>XNAS:SKYY</v>
    <v>260</v>
  </rv>
  <rv s="5">
    <v>10</v>
    <v>a232h7</v>
    <v>Daily</v>
    <v>44952</v>
    <v>44952</v>
    <v>0</v>
    <v>1</v>
    <v>638102880000000000,638106756868828894,0</v>
    <v>0</v>
    <v>a232h7</v>
    <v>XNAS:SKYY</v>
    <v>261</v>
  </rv>
  <rv s="5">
    <v>10</v>
    <v>a1y9kr</v>
    <v>Daily</v>
    <v>44895</v>
    <v>44895</v>
    <v>0</v>
    <v>1</v>
    <v>638053632000000000,638106756854169923,0</v>
    <v>0</v>
    <v>a1y9kr</v>
    <v>ARCX:NANR</v>
    <v>262</v>
  </rv>
  <rv s="5">
    <v>10</v>
    <v>a1y9kr</v>
    <v>Daily</v>
    <v>44952</v>
    <v>44952</v>
    <v>0</v>
    <v>1</v>
    <v>638102880000000000,638106756859161139,0</v>
    <v>0</v>
    <v>a1y9kr</v>
    <v>ARCX:NANR</v>
    <v>263</v>
  </rv>
  <rv s="5">
    <v>10</v>
    <v>a1y9kr</v>
    <v>Daily</v>
    <v>44680</v>
    <v>44680</v>
    <v>0</v>
    <v>1</v>
    <v>637867872000000000,638106756858482406,0</v>
    <v>0</v>
    <v>a1y9kr</v>
    <v>ARCX:NANR</v>
    <v>264</v>
  </rv>
  <rv s="5">
    <v>10</v>
    <v>a1y9kr</v>
    <v>Daily</v>
    <v>44925</v>
    <v>44925</v>
    <v>0</v>
    <v>1</v>
    <v>638079552000000000,638106756862525698,0</v>
    <v>0</v>
    <v>a1y9kr</v>
    <v>ARCX:NANR</v>
    <v>265</v>
  </rv>
  <rv s="5">
    <v>10</v>
    <v>a1y9kr</v>
    <v>Daily</v>
    <v>44771</v>
    <v>44771</v>
    <v>0</v>
    <v>1</v>
    <v>637946496000000000,638106756864202341,0</v>
    <v>0</v>
    <v>a1y9kr</v>
    <v>ARCX:NANR</v>
    <v>266</v>
  </rv>
  <rv s="5">
    <v>10</v>
    <v>a1y9kr</v>
    <v>Daily</v>
    <v>44949</v>
    <v>44949</v>
    <v>0</v>
    <v>1</v>
    <v>638100288000000000,638106756863913549,0</v>
    <v>0</v>
    <v>a1y9kr</v>
    <v>ARCX:NANR</v>
    <v>267</v>
  </rv>
  <rv s="5">
    <v>10</v>
    <v>a1y9kr</v>
    <v>Daily</v>
    <v>44862</v>
    <v>44862</v>
    <v>0</v>
    <v>1</v>
    <v>638025120000000000,638052205241679715,0</v>
    <v>0</v>
    <v>a1y9kr</v>
    <v>ARCX:NANR</v>
    <v>268</v>
  </rv>
  <rv s="5">
    <v>10</v>
    <v>a1y9kr</v>
    <v>Daily</v>
    <v>44935</v>
    <v>44935</v>
    <v>0</v>
    <v>1</v>
    <v>638088192000000000,638106756867892125,0</v>
    <v>0</v>
    <v>a1y9kr</v>
    <v>ARCX:NANR</v>
    <v>269</v>
  </rv>
  <rv s="5">
    <v>10</v>
    <v>a1y9kr</v>
    <v>Daily</v>
    <v>44589</v>
    <v>44589</v>
    <v>0</v>
    <v>1</v>
    <v>637789248000000000,638106756868154449,0</v>
    <v>0</v>
    <v>a1y9kr</v>
    <v>ARCX:NANR</v>
    <v>270</v>
  </rv>
  <rv s="5">
    <v>10</v>
    <v>a1y9kr</v>
    <v>Daily</v>
    <v>44834</v>
    <v>44834</v>
    <v>0</v>
    <v>1</v>
    <v>638000928000000000,638106756868154449,0</v>
    <v>0</v>
    <v>a1y9kr</v>
    <v>ARCX:NANR</v>
    <v>271</v>
  </rv>
  <rv s="5">
    <v>10</v>
    <v>a1y9kr</v>
    <v>Daily</v>
    <v>44803</v>
    <v>44803</v>
    <v>0</v>
    <v>1</v>
    <v>637974144000000000,638106756868154449,0</v>
    <v>0</v>
    <v>a1y9kr</v>
    <v>ARCX:NANR</v>
    <v>272</v>
  </rv>
  <rv s="5">
    <v>10</v>
    <v>a268nm</v>
    <v>Daily</v>
    <v>44771</v>
    <v>44771</v>
    <v>0</v>
    <v>1</v>
    <v>637946496000000000,638106756854244692,0</v>
    <v>0</v>
    <v>a268nm</v>
    <v>ARCX:XME</v>
    <v>273</v>
  </rv>
  <rv s="5">
    <v>10</v>
    <v>a268nm</v>
    <v>Daily</v>
    <v>44803</v>
    <v>44803</v>
    <v>0</v>
    <v>1</v>
    <v>637974144000000000,638106756854206212,0</v>
    <v>0</v>
    <v>a268nm</v>
    <v>ARCX:XME</v>
    <v>274</v>
  </rv>
  <rv s="5">
    <v>10</v>
    <v>a268nm</v>
    <v>Daily</v>
    <v>44834</v>
    <v>44834</v>
    <v>0</v>
    <v>1</v>
    <v>638000928000000000,638106756858565636,0</v>
    <v>0</v>
    <v>a268nm</v>
    <v>ARCX:XME</v>
    <v>275</v>
  </rv>
  <rv s="5">
    <v>10</v>
    <v>a268nm</v>
    <v>Daily</v>
    <v>44935</v>
    <v>44935</v>
    <v>0</v>
    <v>1</v>
    <v>638088192000000000,638106756858566589,0</v>
    <v>0</v>
    <v>a268nm</v>
    <v>ARCX:XME</v>
    <v>276</v>
  </rv>
  <rv s="5">
    <v>10</v>
    <v>a268nm</v>
    <v>Daily</v>
    <v>44925</v>
    <v>44925</v>
    <v>0</v>
    <v>1</v>
    <v>638079552000000000,638106756863488131,0</v>
    <v>0</v>
    <v>a268nm</v>
    <v>ARCX:XME</v>
    <v>277</v>
  </rv>
  <rv s="5">
    <v>10</v>
    <v>a268nm</v>
    <v>Daily</v>
    <v>44895</v>
    <v>44895</v>
    <v>0</v>
    <v>1</v>
    <v>638053632000000000,638106756863447626,0</v>
    <v>0</v>
    <v>a268nm</v>
    <v>ARCX:XME</v>
    <v>278</v>
  </rv>
  <rv s="5">
    <v>10</v>
    <v>a268nm</v>
    <v>Daily</v>
    <v>44680</v>
    <v>44680</v>
    <v>0</v>
    <v>1</v>
    <v>637867872000000000,638106756863916803,0</v>
    <v>0</v>
    <v>a268nm</v>
    <v>ARCX:XME</v>
    <v>279</v>
  </rv>
  <rv s="5">
    <v>10</v>
    <v>a268nm</v>
    <v>Daily</v>
    <v>44952</v>
    <v>44952</v>
    <v>0</v>
    <v>1</v>
    <v>638102880000000000,638106756863857712,0</v>
    <v>0</v>
    <v>a268nm</v>
    <v>ARCX:XME</v>
    <v>280</v>
  </rv>
  <rv s="5">
    <v>10</v>
    <v>a268nm</v>
    <v>Daily</v>
    <v>44949</v>
    <v>44949</v>
    <v>0</v>
    <v>1</v>
    <v>638100288000000000,638106756865758114,0</v>
    <v>0</v>
    <v>a268nm</v>
    <v>ARCX:XME</v>
    <v>281</v>
  </rv>
  <rv s="5">
    <v>10</v>
    <v>a268nm</v>
    <v>Daily</v>
    <v>44862</v>
    <v>44862</v>
    <v>0</v>
    <v>1</v>
    <v>638025120000000000,638052205233425780,0</v>
    <v>0</v>
    <v>a268nm</v>
    <v>ARCX:XME</v>
    <v>282</v>
  </rv>
  <rv s="5">
    <v>10</v>
    <v>a268nm</v>
    <v>Daily</v>
    <v>44589</v>
    <v>44589</v>
    <v>0</v>
    <v>1</v>
    <v>637789248000000000,638106756867768548,0</v>
    <v>0</v>
    <v>a268nm</v>
    <v>ARCX:XME</v>
    <v>283</v>
  </rv>
  <rv s="5">
    <v>10</v>
    <v>a267r7</v>
    <v>Daily</v>
    <v>44862</v>
    <v>44862</v>
    <v>0</v>
    <v>1</v>
    <v>638025120000000000,638052205235634826,0</v>
    <v>0</v>
    <v>a267r7</v>
    <v>ARCX:XLF</v>
    <v>284</v>
  </rv>
  <rv s="5">
    <v>10</v>
    <v>a267r7</v>
    <v>Daily</v>
    <v>44935</v>
    <v>44935</v>
    <v>0</v>
    <v>1</v>
    <v>638088192000000000,638106756854295639,0</v>
    <v>0</v>
    <v>a267r7</v>
    <v>ARCX:XLF</v>
    <v>285</v>
  </rv>
  <rv s="5">
    <v>10</v>
    <v>a267r7</v>
    <v>Daily</v>
    <v>44680</v>
    <v>44680</v>
    <v>0</v>
    <v>1</v>
    <v>637867872000000000,638106756853270265,0</v>
    <v>0</v>
    <v>a267r7</v>
    <v>ARCX:XLF</v>
    <v>286</v>
  </rv>
  <rv s="5">
    <v>10</v>
    <v>a267r7</v>
    <v>Daily</v>
    <v>44589</v>
    <v>44589</v>
    <v>0</v>
    <v>1</v>
    <v>637789248000000000,638106756858735621,0</v>
    <v>0</v>
    <v>a267r7</v>
    <v>ARCX:XLF</v>
    <v>287</v>
  </rv>
  <rv s="5">
    <v>10</v>
    <v>a267r7</v>
    <v>Daily</v>
    <v>44834</v>
    <v>44834</v>
    <v>0</v>
    <v>1</v>
    <v>638000928000000000,638106756858591457,0</v>
    <v>0</v>
    <v>a267r7</v>
    <v>ARCX:XLF</v>
    <v>288</v>
  </rv>
  <rv s="5">
    <v>10</v>
    <v>a267r7</v>
    <v>Daily</v>
    <v>44949</v>
    <v>44949</v>
    <v>0</v>
    <v>1</v>
    <v>638100288000000000,638106756859176751,0</v>
    <v>0</v>
    <v>a267r7</v>
    <v>ARCX:XLF</v>
    <v>289</v>
  </rv>
  <rv s="5">
    <v>10</v>
    <v>a267r7</v>
    <v>Daily</v>
    <v>44771</v>
    <v>44771</v>
    <v>0</v>
    <v>1</v>
    <v>637946496000000000,638106756858515577,0</v>
    <v>0</v>
    <v>a267r7</v>
    <v>ARCX:XLF</v>
    <v>290</v>
  </rv>
  <rv s="5">
    <v>10</v>
    <v>a267r7</v>
    <v>Daily</v>
    <v>44952</v>
    <v>44952</v>
    <v>0</v>
    <v>1</v>
    <v>638102880000000000,638106756859046714,0</v>
    <v>0</v>
    <v>a267r7</v>
    <v>ARCX:XLF</v>
    <v>291</v>
  </rv>
  <rv s="5">
    <v>10</v>
    <v>a267r7</v>
    <v>Daily</v>
    <v>44895</v>
    <v>44895</v>
    <v>0</v>
    <v>1</v>
    <v>638053632000000000,638106756864212701,0</v>
    <v>0</v>
    <v>a267r7</v>
    <v>ARCX:XLF</v>
    <v>292</v>
  </rv>
  <rv s="5">
    <v>10</v>
    <v>a267r7</v>
    <v>Daily</v>
    <v>44925</v>
    <v>44925</v>
    <v>0</v>
    <v>1</v>
    <v>638079552000000000,638106756868197707,0</v>
    <v>0</v>
    <v>a267r7</v>
    <v>ARCX:XLF</v>
    <v>293</v>
  </rv>
  <rv s="5">
    <v>10</v>
    <v>a267r7</v>
    <v>Daily</v>
    <v>44803</v>
    <v>44803</v>
    <v>0</v>
    <v>1</v>
    <v>637974144000000000,638106756868828894,0</v>
    <v>0</v>
    <v>a267r7</v>
    <v>ARCX:XLF</v>
    <v>294</v>
  </rv>
  <rv s="5">
    <v>10</v>
    <v>a2686h</v>
    <v>Daily</v>
    <v>44771</v>
    <v>44771</v>
    <v>0</v>
    <v>1</v>
    <v>637946496000000000,638106756854239391,0</v>
    <v>0</v>
    <v>a2686h</v>
    <v>ARCX:XLP</v>
    <v>295</v>
  </rv>
  <rv s="5">
    <v>10</v>
    <v>a2686h</v>
    <v>Daily</v>
    <v>44952</v>
    <v>44952</v>
    <v>0</v>
    <v>1</v>
    <v>638102880000000000,638106756854295427,0</v>
    <v>0</v>
    <v>a2686h</v>
    <v>ARCX:XLP</v>
    <v>296</v>
  </rv>
  <rv s="5">
    <v>10</v>
    <v>a2686h</v>
    <v>Daily</v>
    <v>44895</v>
    <v>44895</v>
    <v>0</v>
    <v>1</v>
    <v>638053632000000000,638106756854205407,0</v>
    <v>0</v>
    <v>a2686h</v>
    <v>ARCX:XLP</v>
    <v>297</v>
  </rv>
  <rv s="5">
    <v>10</v>
    <v>a2686h</v>
    <v>Daily</v>
    <v>44589</v>
    <v>44589</v>
    <v>0</v>
    <v>1</v>
    <v>637789248000000000,638106756858734503,0</v>
    <v>0</v>
    <v>a2686h</v>
    <v>ARCX:XLP</v>
    <v>298</v>
  </rv>
  <rv s="5">
    <v>10</v>
    <v>a2686h</v>
    <v>Daily</v>
    <v>44834</v>
    <v>44834</v>
    <v>0</v>
    <v>1</v>
    <v>638000928000000000,638106756859174610,0</v>
    <v>0</v>
    <v>a2686h</v>
    <v>ARCX:XLP</v>
    <v>299</v>
  </rv>
  <rv s="5">
    <v>10</v>
    <v>a2686h</v>
    <v>Daily</v>
    <v>44862</v>
    <v>44862</v>
    <v>0</v>
    <v>1</v>
    <v>638025120000000000,638052205229575662,0</v>
    <v>0</v>
    <v>a2686h</v>
    <v>ARCX:XLP</v>
    <v>300</v>
  </rv>
  <rv s="5">
    <v>10</v>
    <v>a2686h</v>
    <v>Daily</v>
    <v>44803</v>
    <v>44803</v>
    <v>0</v>
    <v>1</v>
    <v>637974144000000000,638106756859176499,0</v>
    <v>0</v>
    <v>a2686h</v>
    <v>ARCX:XLP</v>
    <v>301</v>
  </rv>
  <rv s="5">
    <v>10</v>
    <v>a2686h</v>
    <v>Daily</v>
    <v>44925</v>
    <v>44925</v>
    <v>0</v>
    <v>1</v>
    <v>638079552000000000,638106756859186502,0</v>
    <v>0</v>
    <v>a2686h</v>
    <v>ARCX:XLP</v>
    <v>302</v>
  </rv>
  <rv s="5">
    <v>10</v>
    <v>a2686h</v>
    <v>Daily</v>
    <v>44935</v>
    <v>44935</v>
    <v>0</v>
    <v>1</v>
    <v>638088192000000000,638106756858520305,0</v>
    <v>0</v>
    <v>a2686h</v>
    <v>ARCX:XLP</v>
    <v>303</v>
  </rv>
  <rv s="5">
    <v>10</v>
    <v>a2686h</v>
    <v>Daily</v>
    <v>44949</v>
    <v>44949</v>
    <v>0</v>
    <v>1</v>
    <v>638100288000000000,638106756867148252,0</v>
    <v>0</v>
    <v>a2686h</v>
    <v>ARCX:XLP</v>
    <v>304</v>
  </rv>
  <rv s="5">
    <v>10</v>
    <v>a2686h</v>
    <v>Daily</v>
    <v>44680</v>
    <v>44680</v>
    <v>0</v>
    <v>1</v>
    <v>637867872000000000,638106756867768388,0</v>
    <v>0</v>
    <v>a2686h</v>
    <v>ARCX:XLP</v>
    <v>305</v>
  </rv>
  <rv s="5">
    <v>10</v>
    <v>a25aww</v>
    <v>Daily</v>
    <v>44862</v>
    <v>44862</v>
    <v>0</v>
    <v>1</v>
    <v>638025120000000000,638052205233409630,0</v>
    <v>0</v>
    <v>a25aww</v>
    <v>XNAS:VGIT</v>
    <v>306</v>
  </rv>
  <rv s="5">
    <v>10</v>
    <v>a25aww</v>
    <v>Daily</v>
    <v>44771</v>
    <v>44771</v>
    <v>0</v>
    <v>1</v>
    <v>637946496000000000,638106756854239939,0</v>
    <v>0</v>
    <v>a25aww</v>
    <v>XNAS:VGIT</v>
    <v>307</v>
  </rv>
  <rv s="5">
    <v>10</v>
    <v>a25aww</v>
    <v>Daily</v>
    <v>44895</v>
    <v>44895</v>
    <v>0</v>
    <v>1</v>
    <v>638053632000000000,638106756858581001,0</v>
    <v>0</v>
    <v>a25aww</v>
    <v>XNAS:VGIT</v>
    <v>308</v>
  </rv>
  <rv s="5">
    <v>10</v>
    <v>a25aww</v>
    <v>Daily</v>
    <v>44935</v>
    <v>44935</v>
    <v>0</v>
    <v>1</v>
    <v>638088192000000000,638106756858562408,0</v>
    <v>0</v>
    <v>a25aww</v>
    <v>XNAS:VGIT</v>
    <v>309</v>
  </rv>
  <rv s="5">
    <v>10</v>
    <v>a25aww</v>
    <v>Daily</v>
    <v>44803</v>
    <v>44803</v>
    <v>0</v>
    <v>1</v>
    <v>637974144000000000,638106756859052515,0</v>
    <v>0</v>
    <v>a25aww</v>
    <v>XNAS:VGIT</v>
    <v>310</v>
  </rv>
  <rv s="5">
    <v>10</v>
    <v>a25aww</v>
    <v>Daily</v>
    <v>44952</v>
    <v>44952</v>
    <v>0</v>
    <v>1</v>
    <v>638102880000000000,638106756859052515,0</v>
    <v>0</v>
    <v>a25aww</v>
    <v>XNAS:VGIT</v>
    <v>311</v>
  </rv>
  <rv s="5">
    <v>10</v>
    <v>a25aww</v>
    <v>Daily</v>
    <v>44925</v>
    <v>44925</v>
    <v>0</v>
    <v>1</v>
    <v>638079552000000000,638106756863482168,0</v>
    <v>0</v>
    <v>a25aww</v>
    <v>XNAS:VGIT</v>
    <v>312</v>
  </rv>
  <rv s="5">
    <v>10</v>
    <v>a25aww</v>
    <v>Daily</v>
    <v>44589</v>
    <v>44589</v>
    <v>0</v>
    <v>1</v>
    <v>637789248000000000,638106756863972285,0</v>
    <v>0</v>
    <v>a25aww</v>
    <v>XNAS:VGIT</v>
    <v>313</v>
  </rv>
  <rv s="5">
    <v>10</v>
    <v>a25aww</v>
    <v>Daily</v>
    <v>44949</v>
    <v>44949</v>
    <v>0</v>
    <v>1</v>
    <v>638100288000000000,638106756865702698,0</v>
    <v>0</v>
    <v>a25aww</v>
    <v>XNAS:VGIT</v>
    <v>314</v>
  </rv>
  <rv s="5">
    <v>10</v>
    <v>a25aww</v>
    <v>Daily</v>
    <v>44680</v>
    <v>44680</v>
    <v>0</v>
    <v>1</v>
    <v>637867872000000000,638106756867892125,0</v>
    <v>0</v>
    <v>a25aww</v>
    <v>XNAS:VGIT</v>
    <v>315</v>
  </rv>
  <rv s="5">
    <v>10</v>
    <v>a25aww</v>
    <v>Daily</v>
    <v>44834</v>
    <v>44834</v>
    <v>0</v>
    <v>1</v>
    <v>638000928000000000,638106756868154449,0</v>
    <v>0</v>
    <v>a25aww</v>
    <v>XNAS:VGIT</v>
    <v>316</v>
  </rv>
  <rv s="5">
    <v>10</v>
    <v>a1vf8m</v>
    <v>Daily</v>
    <v>44895</v>
    <v>44895</v>
    <v>0</v>
    <v>1</v>
    <v>638053632000000000,638106756854824770,0</v>
    <v>0</v>
    <v>a1vf8m</v>
    <v>ARCX:IHI</v>
    <v>317</v>
  </rv>
  <rv s="5">
    <v>10</v>
    <v>a1vf8m</v>
    <v>Daily</v>
    <v>44862</v>
    <v>44862</v>
    <v>0</v>
    <v>1</v>
    <v>638025120000000000,638052205241726706,0</v>
    <v>0</v>
    <v>a1vf8m</v>
    <v>ARCX:IHI</v>
    <v>318</v>
  </rv>
  <rv s="5">
    <v>10</v>
    <v>a1vf8m</v>
    <v>Daily</v>
    <v>44949</v>
    <v>44949</v>
    <v>0</v>
    <v>1</v>
    <v>638100288000000000,638106756856256082,0</v>
    <v>0</v>
    <v>a1vf8m</v>
    <v>ARCX:IHI</v>
    <v>319</v>
  </rv>
  <rv s="5">
    <v>10</v>
    <v>a1vf8m</v>
    <v>Daily</v>
    <v>44771</v>
    <v>44771</v>
    <v>0</v>
    <v>1</v>
    <v>637946496000000000,638106756858735621,0</v>
    <v>0</v>
    <v>a1vf8m</v>
    <v>ARCX:IHI</v>
    <v>320</v>
  </rv>
  <rv s="5">
    <v>10</v>
    <v>a1vf8m</v>
    <v>Daily</v>
    <v>44680</v>
    <v>44680</v>
    <v>0</v>
    <v>1</v>
    <v>637867872000000000,638106756858735621,0</v>
    <v>0</v>
    <v>a1vf8m</v>
    <v>ARCX:IHI</v>
    <v>321</v>
  </rv>
  <rv s="5">
    <v>10</v>
    <v>a1vf8m</v>
    <v>Daily</v>
    <v>44803</v>
    <v>44803</v>
    <v>0</v>
    <v>1</v>
    <v>637974144000000000,638106756858551449,0</v>
    <v>0</v>
    <v>a1vf8m</v>
    <v>ARCX:IHI</v>
    <v>322</v>
  </rv>
  <rv s="5">
    <v>10</v>
    <v>a1vf8m</v>
    <v>Daily</v>
    <v>44589</v>
    <v>44589</v>
    <v>0</v>
    <v>1</v>
    <v>637789248000000000,638106756859046714,0</v>
    <v>0</v>
    <v>a1vf8m</v>
    <v>ARCX:IHI</v>
    <v>323</v>
  </rv>
  <rv s="5">
    <v>10</v>
    <v>a1vf8m</v>
    <v>Daily</v>
    <v>44834</v>
    <v>44834</v>
    <v>0</v>
    <v>1</v>
    <v>638000928000000000,638106756862506448,0</v>
    <v>0</v>
    <v>a1vf8m</v>
    <v>ARCX:IHI</v>
    <v>324</v>
  </rv>
  <rv s="5">
    <v>10</v>
    <v>a1vf8m</v>
    <v>Daily</v>
    <v>44925</v>
    <v>44925</v>
    <v>0</v>
    <v>1</v>
    <v>638079552000000000,638106756864076803,0</v>
    <v>0</v>
    <v>a1vf8m</v>
    <v>ARCX:IHI</v>
    <v>325</v>
  </rv>
  <rv s="5">
    <v>10</v>
    <v>a1vf8m</v>
    <v>Daily</v>
    <v>44935</v>
    <v>44935</v>
    <v>0</v>
    <v>1</v>
    <v>638088192000000000,638106756863976778,0</v>
    <v>0</v>
    <v>a1vf8m</v>
    <v>ARCX:IHI</v>
    <v>326</v>
  </rv>
  <rv s="5">
    <v>10</v>
    <v>a1vf8m</v>
    <v>Daily</v>
    <v>44952</v>
    <v>44952</v>
    <v>0</v>
    <v>1</v>
    <v>638102880000000000,638106756868828894,0</v>
    <v>0</v>
    <v>a1vf8m</v>
    <v>ARCX:IHI</v>
    <v>327</v>
  </rv>
  <rv s="5">
    <v>10</v>
    <v>a3yr9c</v>
    <v>Daily</v>
    <v>44680</v>
    <v>44680</v>
    <v>0</v>
    <v>1</v>
    <v>637867872000000000,638106756856229815,0</v>
    <v>0</v>
    <v>a3yr9c</v>
    <v>IXTC</v>
    <v>328</v>
  </rv>
  <rv s="5">
    <v>10</v>
    <v>a3yr9c</v>
    <v>Daily</v>
    <v>44834</v>
    <v>44834</v>
    <v>0</v>
    <v>1</v>
    <v>638000928000000000,638106756858574474,0</v>
    <v>0</v>
    <v>a3yr9c</v>
    <v>IXTC</v>
    <v>329</v>
  </rv>
  <rv s="5">
    <v>10</v>
    <v>a3yr9c</v>
    <v>Daily</v>
    <v>44935</v>
    <v>44935</v>
    <v>0</v>
    <v>1</v>
    <v>638088192000000000,638106756858734503,0</v>
    <v>0</v>
    <v>a3yr9c</v>
    <v>IXTC</v>
    <v>330</v>
  </rv>
  <rv s="5">
    <v>10</v>
    <v>a3yr9c</v>
    <v>Daily</v>
    <v>44895</v>
    <v>44895</v>
    <v>0</v>
    <v>1</v>
    <v>638053632000000000,638106756858734503,0</v>
    <v>0</v>
    <v>a3yr9c</v>
    <v>IXTC</v>
    <v>331</v>
  </rv>
  <rv s="5">
    <v>10</v>
    <v>a3yr9c</v>
    <v>Daily</v>
    <v>44589</v>
    <v>44589</v>
    <v>0</v>
    <v>1</v>
    <v>637789248000000000,638106756858476344,0</v>
    <v>0</v>
    <v>a3yr9c</v>
    <v>IXTC</v>
    <v>332</v>
  </rv>
  <rv s="5">
    <v>10</v>
    <v>a3yr9c</v>
    <v>Daily</v>
    <v>44862</v>
    <v>44862</v>
    <v>0</v>
    <v>1</v>
    <v>638025120000000000,638052205237979246,0</v>
    <v>0</v>
    <v>a3yr9c</v>
    <v>IXTC</v>
    <v>333</v>
  </rv>
  <rv s="5">
    <v>10</v>
    <v>a3yr9c</v>
    <v>Daily</v>
    <v>44925</v>
    <v>44925</v>
    <v>0</v>
    <v>1</v>
    <v>638079552000000000,638106756864201515,0</v>
    <v>0</v>
    <v>a3yr9c</v>
    <v>IXTC</v>
    <v>334</v>
  </rv>
  <rv s="5">
    <v>10</v>
    <v>a3yr9c</v>
    <v>Daily</v>
    <v>44771</v>
    <v>44771</v>
    <v>0</v>
    <v>1</v>
    <v>637946496000000000,638106756864075700,0</v>
    <v>0</v>
    <v>a3yr9c</v>
    <v>IXTC</v>
    <v>335</v>
  </rv>
  <rv s="5">
    <v>10</v>
    <v>a3yr9c</v>
    <v>Daily</v>
    <v>44952</v>
    <v>44952</v>
    <v>0</v>
    <v>1</v>
    <v>638102880000000000,638106756864085702,0</v>
    <v>0</v>
    <v>a3yr9c</v>
    <v>IXTC</v>
    <v>336</v>
  </rv>
  <rv s="5">
    <v>10</v>
    <v>a3yr9c</v>
    <v>Daily</v>
    <v>44949</v>
    <v>44949</v>
    <v>0</v>
    <v>1</v>
    <v>638100288000000000,638106756865707936,0</v>
    <v>0</v>
    <v>a3yr9c</v>
    <v>IXTC</v>
    <v>337</v>
  </rv>
  <rv s="5">
    <v>10</v>
    <v>a3yr9c</v>
    <v>Daily</v>
    <v>44803</v>
    <v>44803</v>
    <v>0</v>
    <v>1</v>
    <v>637974144000000000,638106756868196620,0</v>
    <v>0</v>
    <v>a3yr9c</v>
    <v>IXTC</v>
    <v>338</v>
  </rv>
  <rv s="5">
    <v>10</v>
    <v>a268f2</v>
    <v>Daily</v>
    <v>44771</v>
    <v>44771</v>
    <v>0</v>
    <v>1</v>
    <v>637946496000000000,638106756853283027,0</v>
    <v>0</v>
    <v>a268f2</v>
    <v>ARCX:XLU</v>
    <v>339</v>
  </rv>
  <rv s="5">
    <v>10</v>
    <v>a268f2</v>
    <v>Daily</v>
    <v>44589</v>
    <v>44589</v>
    <v>0</v>
    <v>1</v>
    <v>637789248000000000,638106756858727836,0</v>
    <v>0</v>
    <v>a268f2</v>
    <v>ARCX:XLU</v>
    <v>340</v>
  </rv>
  <rv s="5">
    <v>10</v>
    <v>a268f2</v>
    <v>Daily</v>
    <v>44862</v>
    <v>44862</v>
    <v>0</v>
    <v>1</v>
    <v>638025120000000000,638052205232365918,0</v>
    <v>0</v>
    <v>a268f2</v>
    <v>ARCX:XLU</v>
    <v>341</v>
  </rv>
  <rv s="5">
    <v>10</v>
    <v>a268f2</v>
    <v>Daily</v>
    <v>44952</v>
    <v>44952</v>
    <v>0</v>
    <v>1</v>
    <v>638102880000000000,638106756858554200,0</v>
    <v>0</v>
    <v>a268f2</v>
    <v>ARCX:XLU</v>
    <v>342</v>
  </rv>
  <rv s="5">
    <v>10</v>
    <v>a268f2</v>
    <v>Daily</v>
    <v>44803</v>
    <v>44803</v>
    <v>0</v>
    <v>1</v>
    <v>637974144000000000,638106756862888718,0</v>
    <v>0</v>
    <v>a268f2</v>
    <v>ARCX:XLU</v>
    <v>343</v>
  </rv>
  <rv s="5">
    <v>10</v>
    <v>a268f2</v>
    <v>Daily</v>
    <v>44925</v>
    <v>44925</v>
    <v>0</v>
    <v>1</v>
    <v>638079552000000000,638106756863488847,0</v>
    <v>0</v>
    <v>a268f2</v>
    <v>ARCX:XLU</v>
    <v>344</v>
  </rv>
  <rv s="5">
    <v>10</v>
    <v>a268f2</v>
    <v>Daily</v>
    <v>44680</v>
    <v>44680</v>
    <v>0</v>
    <v>1</v>
    <v>637867872000000000,638106756863908935,0</v>
    <v>0</v>
    <v>a268f2</v>
    <v>ARCX:XLU</v>
    <v>345</v>
  </rv>
  <rv s="5">
    <v>10</v>
    <v>a268f2</v>
    <v>Daily</v>
    <v>44949</v>
    <v>44949</v>
    <v>0</v>
    <v>1</v>
    <v>638100288000000000,638106756867146128,0</v>
    <v>0</v>
    <v>a268f2</v>
    <v>ARCX:XLU</v>
    <v>346</v>
  </rv>
  <rv s="5">
    <v>10</v>
    <v>a268f2</v>
    <v>Daily</v>
    <v>44895</v>
    <v>44895</v>
    <v>0</v>
    <v>1</v>
    <v>638053632000000000,638106756868127044,0</v>
    <v>0</v>
    <v>a268f2</v>
    <v>ARCX:XLU</v>
    <v>347</v>
  </rv>
  <rv s="5">
    <v>10</v>
    <v>a268f2</v>
    <v>Daily</v>
    <v>44834</v>
    <v>44834</v>
    <v>0</v>
    <v>1</v>
    <v>638000928000000000,638106756868157053,0</v>
    <v>0</v>
    <v>a268f2</v>
    <v>ARCX:XLU</v>
    <v>348</v>
  </rv>
  <rv s="5">
    <v>10</v>
    <v>a268f2</v>
    <v>Daily</v>
    <v>44935</v>
    <v>44935</v>
    <v>0</v>
    <v>1</v>
    <v>638088192000000000,638106756868819977,0</v>
    <v>0</v>
    <v>a268f2</v>
    <v>ARCX:XLU</v>
    <v>349</v>
  </rv>
  <rv s="5">
    <v>10</v>
    <v>a23hqh</v>
    <v>Daily</v>
    <v>44935</v>
    <v>44935</v>
    <v>0</v>
    <v>1</v>
    <v>638088192000000000,638106756854300498,0</v>
    <v>0</v>
    <v>a23hqh</v>
    <v>ARCX:SPY</v>
    <v>350</v>
  </rv>
  <rv s="5">
    <v>10</v>
    <v>a23hqh</v>
    <v>Daily</v>
    <v>44771</v>
    <v>44771</v>
    <v>0</v>
    <v>1</v>
    <v>637946496000000000,638106756858575591,0</v>
    <v>0</v>
    <v>a23hqh</v>
    <v>ARCX:SPY</v>
    <v>351</v>
  </rv>
  <rv s="5">
    <v>10</v>
    <v>a23hqh</v>
    <v>Daily</v>
    <v>44925</v>
    <v>44925</v>
    <v>0</v>
    <v>1</v>
    <v>638079552000000000,638106756858485573,0</v>
    <v>0</v>
    <v>a23hqh</v>
    <v>ARCX:SPY</v>
    <v>352</v>
  </rv>
  <rv s="5">
    <v>10</v>
    <v>a23hqh</v>
    <v>Daily</v>
    <v>44952</v>
    <v>44952</v>
    <v>0</v>
    <v>1</v>
    <v>638102880000000000,638106756858485573,0</v>
    <v>0</v>
    <v>a23hqh</v>
    <v>ARCX:SPY</v>
    <v>353</v>
  </rv>
  <rv s="5">
    <v>10</v>
    <v>a23hqh</v>
    <v>Daily</v>
    <v>44589</v>
    <v>44589</v>
    <v>0</v>
    <v>1</v>
    <v>637789248000000000,638106756858591457,0</v>
    <v>0</v>
    <v>a23hqh</v>
    <v>ARCX:SPY</v>
    <v>354</v>
  </rv>
  <rv s="5">
    <v>10</v>
    <v>a23hqh</v>
    <v>Daily</v>
    <v>44834</v>
    <v>44834</v>
    <v>0</v>
    <v>1</v>
    <v>638000928000000000,638106756862506448,0</v>
    <v>0</v>
    <v>a23hqh</v>
    <v>ARCX:SPY</v>
    <v>355</v>
  </rv>
  <rv s="5">
    <v>10</v>
    <v>a23hqh</v>
    <v>Daily</v>
    <v>44803</v>
    <v>44803</v>
    <v>0</v>
    <v>1</v>
    <v>637974144000000000,638106756862907587,0</v>
    <v>0</v>
    <v>a23hqh</v>
    <v>ARCX:SPY</v>
    <v>356</v>
  </rv>
  <rv s="5">
    <v>10</v>
    <v>a23hqh</v>
    <v>Daily</v>
    <v>44949</v>
    <v>44949</v>
    <v>0</v>
    <v>1</v>
    <v>638100288000000000,638106756863927813,0</v>
    <v>0</v>
    <v>a23hqh</v>
    <v>ARCX:SPY</v>
    <v>357</v>
  </rv>
  <rv s="5">
    <v>10</v>
    <v>a23hqh</v>
    <v>Daily</v>
    <v>44862</v>
    <v>44862</v>
    <v>0</v>
    <v>1</v>
    <v>638025120000000000,638052205238598675,0</v>
    <v>0</v>
    <v>a23hqh</v>
    <v>ARCX:SPY</v>
    <v>358</v>
  </rv>
  <rv s="5">
    <v>10</v>
    <v>a23hqh</v>
    <v>Daily</v>
    <v>44895</v>
    <v>44895</v>
    <v>0</v>
    <v>1</v>
    <v>638053632000000000,638106756868133554,0</v>
    <v>0</v>
    <v>a23hqh</v>
    <v>ARCX:SPY</v>
    <v>359</v>
  </rv>
  <rv s="5">
    <v>10</v>
    <v>a23hqh</v>
    <v>Daily</v>
    <v>44680</v>
    <v>44680</v>
    <v>0</v>
    <v>1</v>
    <v>637867872000000000,638106756867758656,0</v>
    <v>0</v>
    <v>a23hqh</v>
    <v>ARCX:SPY</v>
    <v>360</v>
  </rv>
  <rv s="5">
    <v>10</v>
    <v>a2671h</v>
    <v>Daily</v>
    <v>44935</v>
    <v>44935</v>
    <v>0</v>
    <v>1</v>
    <v>638088192000000000,638106756854807003,0</v>
    <v>0</v>
    <v>a2671h</v>
    <v>ARCX:XHS</v>
    <v>361</v>
  </rv>
  <rv s="5">
    <v>10</v>
    <v>a2671h</v>
    <v>Daily</v>
    <v>44680</v>
    <v>44680</v>
    <v>0</v>
    <v>1</v>
    <v>637867872000000000,638106756858724227,0</v>
    <v>0</v>
    <v>a2671h</v>
    <v>ARCX:XHS</v>
    <v>362</v>
  </rv>
  <rv s="5">
    <v>10</v>
    <v>a2671h</v>
    <v>Daily</v>
    <v>44803</v>
    <v>44803</v>
    <v>0</v>
    <v>1</v>
    <v>637974144000000000,638106756863478847,0</v>
    <v>0</v>
    <v>a2671h</v>
    <v>ARCX:XHS</v>
    <v>363</v>
  </rv>
  <rv s="5">
    <v>10</v>
    <v>a2671h</v>
    <v>Daily</v>
    <v>44771</v>
    <v>44771</v>
    <v>0</v>
    <v>1</v>
    <v>637946496000000000,638106756863985415,0</v>
    <v>0</v>
    <v>a2671h</v>
    <v>ARCX:XHS</v>
    <v>364</v>
  </rv>
  <rv s="5">
    <v>10</v>
    <v>a2671h</v>
    <v>Daily</v>
    <v>44952</v>
    <v>44952</v>
    <v>0</v>
    <v>1</v>
    <v>638102880000000000,638106756863925401,0</v>
    <v>0</v>
    <v>a2671h</v>
    <v>ARCX:XHS</v>
    <v>365</v>
  </rv>
  <rv s="5">
    <v>10</v>
    <v>a2671h</v>
    <v>Daily</v>
    <v>44925</v>
    <v>44925</v>
    <v>0</v>
    <v>1</v>
    <v>638079552000000000,638106756865706501,0</v>
    <v>0</v>
    <v>a2671h</v>
    <v>ARCX:XHS</v>
    <v>366</v>
  </rv>
  <rv s="5">
    <v>10</v>
    <v>a2671h</v>
    <v>Daily</v>
    <v>44862</v>
    <v>44862</v>
    <v>0</v>
    <v>1</v>
    <v>638025120000000000,638052205241565583,0</v>
    <v>0</v>
    <v>a2671h</v>
    <v>ARCX:XHS</v>
    <v>367</v>
  </rv>
  <rv s="5">
    <v>10</v>
    <v>a2671h</v>
    <v>Daily</v>
    <v>44949</v>
    <v>44949</v>
    <v>0</v>
    <v>1</v>
    <v>638100288000000000,638106756867146822,0</v>
    <v>0</v>
    <v>a2671h</v>
    <v>ARCX:XHS</v>
    <v>368</v>
  </rv>
  <rv s="5">
    <v>10</v>
    <v>a2671h</v>
    <v>Daily</v>
    <v>44834</v>
    <v>44834</v>
    <v>0</v>
    <v>1</v>
    <v>638000928000000000,638106756868197059,0</v>
    <v>0</v>
    <v>a2671h</v>
    <v>ARCX:XHS</v>
    <v>369</v>
  </rv>
  <rv s="5">
    <v>10</v>
    <v>a2671h</v>
    <v>Daily</v>
    <v>44589</v>
    <v>44589</v>
    <v>0</v>
    <v>1</v>
    <v>637789248000000000,638106756868147047,0</v>
    <v>0</v>
    <v>a2671h</v>
    <v>ARCX:XHS</v>
    <v>370</v>
  </rv>
  <rv s="5">
    <v>10</v>
    <v>a2671h</v>
    <v>Daily</v>
    <v>44895</v>
    <v>44895</v>
    <v>0</v>
    <v>1</v>
    <v>638053632000000000,638106756868819977,0</v>
    <v>0</v>
    <v>a2671h</v>
    <v>ARCX:XHS</v>
    <v>371</v>
  </rv>
  <rv s="5">
    <v>10</v>
    <v>a26ap2</v>
    <v>Daily</v>
    <v>44895</v>
    <v>44895</v>
    <v>0</v>
    <v>1</v>
    <v>638053632000000000,638106756854246493,0</v>
    <v>0</v>
    <v>a26ap2</v>
    <v>ARCX:XRT</v>
    <v>372</v>
  </rv>
  <rv s="5">
    <v>10</v>
    <v>a26ap2</v>
    <v>Daily</v>
    <v>44771</v>
    <v>44771</v>
    <v>0</v>
    <v>1</v>
    <v>637946496000000000,638106756854298101,0</v>
    <v>0</v>
    <v>a26ap2</v>
    <v>ARCX:XRT</v>
    <v>373</v>
  </rv>
  <rv s="5">
    <v>10</v>
    <v>a26ap2</v>
    <v>Daily</v>
    <v>44935</v>
    <v>44935</v>
    <v>0</v>
    <v>1</v>
    <v>638088192000000000,638106756854216487,0</v>
    <v>0</v>
    <v>a26ap2</v>
    <v>ARCX:XRT</v>
    <v>374</v>
  </rv>
  <rv s="5">
    <v>10</v>
    <v>a26ap2</v>
    <v>Daily</v>
    <v>44925</v>
    <v>44925</v>
    <v>0</v>
    <v>1</v>
    <v>638079552000000000,638106756858509374,0</v>
    <v>0</v>
    <v>a26ap2</v>
    <v>ARCX:XRT</v>
    <v>375</v>
  </rv>
  <rv s="5">
    <v>10</v>
    <v>a26ap2</v>
    <v>Daily</v>
    <v>44949</v>
    <v>44949</v>
    <v>0</v>
    <v>1</v>
    <v>638100288000000000,638106756862510269,0</v>
    <v>0</v>
    <v>a26ap2</v>
    <v>ARCX:XRT</v>
    <v>376</v>
  </rv>
  <rv s="5">
    <v>10</v>
    <v>a26ap2</v>
    <v>Daily</v>
    <v>44680</v>
    <v>44680</v>
    <v>0</v>
    <v>1</v>
    <v>637867872000000000,638106756863980204,0</v>
    <v>0</v>
    <v>a26ap2</v>
    <v>ARCX:XRT</v>
    <v>377</v>
  </rv>
  <rv s="5">
    <v>10</v>
    <v>a26ap2</v>
    <v>Daily</v>
    <v>44952</v>
    <v>44952</v>
    <v>0</v>
    <v>1</v>
    <v>638102880000000000,638106756863930195,0</v>
    <v>0</v>
    <v>a26ap2</v>
    <v>ARCX:XRT</v>
    <v>378</v>
  </rv>
  <rv s="5">
    <v>10</v>
    <v>a26ap2</v>
    <v>Daily</v>
    <v>44834</v>
    <v>44834</v>
    <v>0</v>
    <v>1</v>
    <v>638000928000000000,638106756867160896,0</v>
    <v>0</v>
    <v>a26ap2</v>
    <v>ARCX:XRT</v>
    <v>379</v>
  </rv>
  <rv s="5">
    <v>10</v>
    <v>a26ap2</v>
    <v>Daily</v>
    <v>44803</v>
    <v>44803</v>
    <v>0</v>
    <v>1</v>
    <v>637974144000000000,638106756867139440,0</v>
    <v>0</v>
    <v>a26ap2</v>
    <v>ARCX:XRT</v>
    <v>380</v>
  </rv>
  <rv s="5">
    <v>10</v>
    <v>a26ap2</v>
    <v>Daily</v>
    <v>44589</v>
    <v>44589</v>
    <v>0</v>
    <v>1</v>
    <v>637789248000000000,638106756867149444,0</v>
    <v>0</v>
    <v>a26ap2</v>
    <v>ARCX:XRT</v>
    <v>381</v>
  </rv>
  <rv s="5">
    <v>10</v>
    <v>a26ap2</v>
    <v>Daily</v>
    <v>44862</v>
    <v>44862</v>
    <v>0</v>
    <v>1</v>
    <v>638025120000000000,638052205233411665,0</v>
    <v>0</v>
    <v>a26ap2</v>
    <v>ARCX:XRT</v>
    <v>382</v>
  </rv>
</rvData>
</file>

<file path=xl/richData/rdrichvaluestructure.xml><?xml version="1.0" encoding="utf-8"?>
<rvStructures xmlns="http://schemas.microsoft.com/office/spreadsheetml/2017/richdata" count="6">
  <s t="_hyperlink">
    <k n="Address" t="s"/>
    <k n="Text" t="s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Beta"/>
    <k n="Change"/>
    <k n="Change (%)"/>
    <k n="Currency" t="s"/>
    <k n="Exchange" t="s"/>
    <k n="Exchange abbreviation" t="s"/>
    <k n="Expense ratio"/>
    <k n="High"/>
    <k n="Instrument type" t="s"/>
    <k n="Last trade time"/>
    <k n="LearnMoreOnLink" t="r"/>
    <k n="Low"/>
    <k n="Market cap"/>
    <k n="Name" t="s"/>
    <k n="Open"/>
    <k n="Previous close"/>
    <k n="Price"/>
    <k n="Ticker symbol" t="s"/>
    <k n="UniqueName" t="s"/>
    <k n="Volume"/>
    <k n="Volume average"/>
  </s>
  <s t="_linkedentity">
    <k n="%cvi" t="r"/>
  </s>
  <s t="_error">
    <k n="errorType" t="i"/>
    <k n="subType" t="i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ountry/region" t="s"/>
    <k n="High"/>
    <k n="Instrument type" t="s"/>
    <k n="LearnMoreOnLink" t="r"/>
    <k n="Low"/>
    <k n="Name" t="s"/>
    <k n="Open"/>
    <k n="Previous close"/>
    <k n="Price"/>
    <k n="Ticker symbol" t="s"/>
    <k n="UniqueName" t="s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Arrays count="2">
    <a count="34">
      <v t="s">%EntityServiceId</v>
      <v t="s">_Format</v>
      <v t="s">%IsRefreshable</v>
      <v t="s">%EntityCulture</v>
      <v t="s">%EntityId</v>
      <v t="s">_Icon</v>
      <v t="s">_Display</v>
      <v t="s">Name</v>
      <v t="s">_SubLabel</v>
      <v t="s">Price</v>
      <v t="s">Exchange</v>
      <v t="s">Last trade time</v>
      <v t="s">Ticker symbol</v>
      <v t="s">Exchange abbreviation</v>
      <v t="s">Change</v>
      <v t="s">Expense ratio</v>
      <v t="s">Change (%)</v>
      <v t="s">Currency</v>
      <v t="s">Previous close</v>
      <v t="s">Open</v>
      <v t="s">High</v>
      <v t="s">Low</v>
      <v t="s">52 week high</v>
      <v t="s">52 week low</v>
      <v t="s">Volume</v>
      <v t="s">Volume average</v>
      <v t="s">Market cap</v>
      <v t="s">Beta</v>
      <v t="s">Instrument type</v>
      <v t="s">_Flags</v>
      <v t="s">UniqueName</v>
      <v t="s">_DisplayString</v>
      <v t="s">LearnMoreOnLink</v>
      <v t="s">%ProviderInfo</v>
    </a>
    <a count="26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Ticker symbol</v>
      <v t="s">_SubLabel</v>
      <v t="s">Change</v>
      <v t="s">Change (%)</v>
      <v t="s">Country/region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LearnMoreOnLink</v>
      <v t="s">%ProviderInfo</v>
    </a>
  </spbArrays>
  <spbData count="11">
    <spb s="0">
      <v>0</v>
      <v>Name</v>
      <v>LearnMoreOnLink</v>
    </spb>
    <spb s="1">
      <v>0</v>
      <v>0</v>
      <v>0</v>
    </spb>
    <spb s="2">
      <v>1</v>
      <v>1</v>
      <v>1</v>
    </spb>
    <spb s="3">
      <v>1</v>
      <v>2</v>
      <v>1</v>
      <v>3</v>
      <v>1</v>
      <v>1</v>
      <v>1</v>
      <v>4</v>
      <v>5</v>
      <v>6</v>
      <v>1</v>
      <v>1</v>
      <v>5</v>
      <v>1</v>
      <v>4</v>
      <v>7</v>
      <v>8</v>
    </spb>
    <spb s="4">
      <v>Delayed 15 minutes</v>
      <v>from previous close</v>
      <v>Source: Nasdaq</v>
      <v>from previous close</v>
      <v>GMT</v>
    </spb>
    <spb s="4">
      <v>Real-Time Nasdaq Last Sale</v>
      <v>from previous close</v>
      <v>Source: Nasdaq Last Sale</v>
      <v>from previous close</v>
      <v>GMT</v>
    </spb>
    <spb s="0">
      <v>1</v>
      <v>Name</v>
      <v>LearnMoreOnLink</v>
    </spb>
    <spb s="5">
      <v>1</v>
      <v>1</v>
      <v>3</v>
      <v>1</v>
      <v>1</v>
      <v>1</v>
      <v>5</v>
      <v>1</v>
      <v>1</v>
      <v>1</v>
      <v>8</v>
    </spb>
    <spb s="6">
      <v>from previous close</v>
      <v>from previous close</v>
    </spb>
    <spb s="7">
      <v>BATS BZX Real-Time Last Price</v>
      <v>from previous close</v>
      <v>from previous close</v>
      <v>GMT</v>
    </spb>
    <spb s="8">
      <v>9</v>
      <v>1</v>
    </spb>
  </spbData>
</supportingPropertyBags>
</file>

<file path=xl/richData/rdsupportingpropertybagstructure.xml><?xml version="1.0" encoding="utf-8"?>
<spbStructures xmlns="http://schemas.microsoft.com/office/spreadsheetml/2017/richdata2" count="9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Beta" t="i"/>
    <k n="High" t="i"/>
    <k n="Name" t="i"/>
    <k n="Open" t="i"/>
    <k n="Price" t="i"/>
    <k n="Change" t="i"/>
    <k n="Volume" t="i"/>
    <k n="Change (%)" t="i"/>
    <k n="Market cap" t="i"/>
    <k n="52 week low" t="i"/>
    <k n="52 week high" t="i"/>
    <k n="Expense ratio" t="i"/>
    <k n="Previous close" t="i"/>
    <k n="Volume average" t="i"/>
    <k n="Last trade time" t="i"/>
    <k n="`%EntityServiceId" t="i"/>
  </s>
  <s>
    <k n="Price" t="s"/>
    <k n="Change" t="s"/>
    <k n="Exchange" t="s"/>
    <k n="Change (%)" t="s"/>
    <k n="Last trade time" t="s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`%EntityServiceId" t="i"/>
  </s>
  <s>
    <k n="Change" t="s"/>
    <k n="Change (%)" t="s"/>
  </s>
  <s>
    <k n="Price" t="s"/>
    <k n="Change" t="s"/>
    <k n="Change (%)" t="s"/>
    <k n="Last trade time" t="s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7">
    <x:dxf>
      <x:numFmt numFmtId="0" formatCode="General"/>
    </x:dxf>
    <x:dxf>
      <x:numFmt numFmtId="4" formatCode="#,##0.00"/>
    </x:dxf>
    <x:dxf>
      <x:numFmt numFmtId="3" formatCode="#,##0"/>
    </x:dxf>
    <x:dxf>
      <x:numFmt numFmtId="14" formatCode="0.00%"/>
    </x:dxf>
    <x:dxf>
      <x:numFmt numFmtId="27" formatCode="m/d/yyyy\ h:mm"/>
    </x:dxf>
    <x:dxf>
      <x:numFmt numFmtId="2" formatCode="0.00"/>
    </x:dxf>
    <x:dxf>
      <x:numFmt numFmtId="19" formatCode="m/d/yyyy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 dxfid="1">
      <rpv i="0">#,##0.00</rpv>
    </rSty>
    <rSty>
      <rpv i="1">1</rpv>
    </rSty>
    <rSty dxfid="2">
      <rpv i="0">#,##0</rpv>
    </rSty>
    <rSty dxfid="3"/>
    <rSty dxfid="0">
      <rpv i="0">_([$$-en-US]* #,##0_);_([$$-en-US]* (#,##0);_([$$-en-US]* "-"_);_(@_)</rpv>
    </rSty>
    <rSty dxfid="4"/>
    <rSty dxfid="5">
      <rpv i="0">0.00</rpv>
    </rSty>
    <rSty dxfid="6"/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7BCFC-645A-4095-9893-E4BCAD6EB07E}" name="Table1" displayName="Table1" ref="S1:S4" totalsRowShown="0">
  <autoFilter ref="S1:S4" xr:uid="{7BEBBF68-3886-44F6-B24F-A2698A07B887}"/>
  <tableColumns count="1">
    <tableColumn id="1" xr3:uid="{04613463-C646-4E9C-81A8-766D9578919D}" name="Holiday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t-digital-help.com/how-to-track-sector-performance-in-the-stock-market-excel-templ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86E2-DEC2-4279-8F40-77209A790B9C}">
  <dimension ref="A1:U37"/>
  <sheetViews>
    <sheetView showGridLines="0" tabSelected="1" zoomScaleNormal="100" workbookViewId="0"/>
  </sheetViews>
  <sheetFormatPr defaultRowHeight="15" x14ac:dyDescent="0.25"/>
  <cols>
    <col min="1" max="1" width="40.42578125" bestFit="1" customWidth="1"/>
    <col min="2" max="2" width="8.7109375" customWidth="1"/>
    <col min="3" max="3" width="9.85546875" bestFit="1" customWidth="1"/>
    <col min="4" max="4" width="10.28515625" bestFit="1" customWidth="1"/>
    <col min="5" max="5" width="12" bestFit="1" customWidth="1"/>
    <col min="6" max="6" width="9.7109375" bestFit="1" customWidth="1"/>
    <col min="7" max="7" width="9.140625" bestFit="1" customWidth="1"/>
    <col min="8" max="11" width="13.42578125" bestFit="1" customWidth="1"/>
    <col min="12" max="12" width="9.140625" bestFit="1" customWidth="1"/>
    <col min="13" max="13" width="9.7109375" bestFit="1" customWidth="1"/>
    <col min="14" max="16" width="9.28515625" bestFit="1" customWidth="1"/>
    <col min="17" max="17" width="9.7109375" bestFit="1" customWidth="1"/>
    <col min="18" max="18" width="8.42578125" bestFit="1" customWidth="1"/>
    <col min="19" max="21" width="10.7109375" bestFit="1" customWidth="1"/>
    <col min="22" max="22" width="8" bestFit="1" customWidth="1"/>
    <col min="23" max="23" width="8.42578125" bestFit="1" customWidth="1"/>
    <col min="24" max="25" width="8" bestFit="1" customWidth="1"/>
  </cols>
  <sheetData>
    <row r="1" spans="1:21" x14ac:dyDescent="0.25">
      <c r="A1" s="1"/>
      <c r="E1" s="2">
        <f ca="1">TODAY()</f>
        <v>44956</v>
      </c>
      <c r="F1" s="2">
        <f ca="1">WORKDAY($E$1,-2,Table1[Holidays])</f>
        <v>44952</v>
      </c>
      <c r="G1" s="2">
        <f ca="1">WORKDAY($E$1,-5,Table1[Holidays])</f>
        <v>44949</v>
      </c>
      <c r="H1" s="2">
        <f ca="1">WORKDAY($E$1,-10,Table1[Holidays])</f>
        <v>44942</v>
      </c>
      <c r="I1" s="2">
        <f ca="1">WORKDAY($E$1,-15,Table1[Holidays])</f>
        <v>44935</v>
      </c>
      <c r="J1" s="2" cm="1">
        <f t="array" aca="1" ref="J1" ca="1">_xlfn.LET(_xlpm.y,$E$1,_xlpm.x,DATE(YEAR(_xlpm.y),MONTH(_xlpm.y)-1,DAY(_xlpm.y)),IF(OR(WEEKDAY(_xlpm.x,2)&gt;5,OR(_xlpm.x=Table1[Holidays])),WORKDAY(_xlpm.x,-1,Table1[Holidays]),_xlpm.x))</f>
        <v>44925</v>
      </c>
      <c r="K1" s="2" cm="1">
        <f t="array" aca="1" ref="K1" ca="1">_xlfn.LET(_xlpm.y,$E$1,_xlpm.x,DATE(YEAR(_xlpm.y),MONTH(_xlpm.y)-2,DAY(_xlpm.y)),IF(OR(WEEKDAY(_xlpm.x,2)&gt;5,OR(_xlpm.x=Table1[Holidays])),WORKDAY(_xlpm.x,-1,Table1[Holidays]),_xlpm.x))</f>
        <v>44895</v>
      </c>
      <c r="L1" s="2" cm="1">
        <f t="array" aca="1" ref="L1" ca="1">_xlfn.LET(_xlpm.y,$E$1,_xlpm.x,DATE(YEAR(_xlpm.y),MONTH(_xlpm.y)-3,DAY(_xlpm.y)),IF(OR(WEEKDAY(_xlpm.x,2)&gt;5,OR(_xlpm.x=Table1[Holidays])),WORKDAY(_xlpm.x,-1,Table1[Holidays]),_xlpm.x))</f>
        <v>44862</v>
      </c>
      <c r="M1" s="2" cm="1">
        <f t="array" aca="1" ref="M1" ca="1">_xlfn.LET(_xlpm.y,$E$1,_xlpm.x,DATE(YEAR(_xlpm.y),MONTH(_xlpm.y)-4,DAY(_xlpm.y)),IF(OR(WEEKDAY(_xlpm.x,2)&gt;5,OR(_xlpm.x=Table1[Holidays])),WORKDAY(_xlpm.x,-1,Table1[Holidays]),_xlpm.x))</f>
        <v>44834</v>
      </c>
      <c r="N1" s="2" cm="1">
        <f t="array" aca="1" ref="N1" ca="1">_xlfn.LET(_xlpm.y,$E$1,_xlpm.x,DATE(YEAR(_xlpm.y),MONTH(_xlpm.y)-5,DAY(_xlpm.y)),IF(OR(WEEKDAY(_xlpm.x,2)&gt;5,OR(_xlpm.x=Table1[Holidays])),WORKDAY(_xlpm.x,-1,Table1[Holidays]),_xlpm.x))</f>
        <v>44803</v>
      </c>
      <c r="O1" s="2" cm="1">
        <f t="array" aca="1" ref="O1" ca="1">_xlfn.LET(_xlpm.y,$E$1,_xlpm.x,DATE(YEAR(_xlpm.y),MONTH(_xlpm.y)-6,DAY(_xlpm.y)),IF(OR(WEEKDAY(_xlpm.x,2)&gt;5,OR(_xlpm.x=Table1[Holidays])),WORKDAY(_xlpm.x,-1,Table1[Holidays]),_xlpm.x))</f>
        <v>44771</v>
      </c>
      <c r="P1" s="2" cm="1">
        <f t="array" aca="1" ref="P1" ca="1">_xlfn.LET(_xlpm.y,$E$1,_xlpm.x,DATE(YEAR(_xlpm.y),MONTH(_xlpm.y)-9,DAY(_xlpm.y)),IF(OR(WEEKDAY(_xlpm.x,2)&gt;5,OR(_xlpm.x=Table1[Holidays])),WORKDAY(_xlpm.x,-1,Table1[Holidays]),_xlpm.x))</f>
        <v>44680</v>
      </c>
      <c r="Q1" s="2" cm="1">
        <f t="array" aca="1" ref="Q1" ca="1">_xlfn.LET(_xlpm.y,$E$1,_xlpm.x,DATE(YEAR(_xlpm.y),MONTH(_xlpm.y)-12,DAY(_xlpm.y)),IF(OR(WEEKDAY(_xlpm.x,2)&gt;5,OR(_xlpm.x=Table1[Holidays])),WORKDAY(_xlpm.x,-1,Table1[Holidays]),_xlpm.x))</f>
        <v>44589</v>
      </c>
      <c r="R1" s="3"/>
      <c r="S1" t="s">
        <v>0</v>
      </c>
      <c r="T1" s="4"/>
    </row>
    <row r="2" spans="1:2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S2" s="4">
        <v>44746</v>
      </c>
    </row>
    <row r="3" spans="1:21" x14ac:dyDescent="0.25">
      <c r="A3" s="7" t="s">
        <v>18</v>
      </c>
      <c r="B3" s="7" t="e" vm="1">
        <v>#VALUE!</v>
      </c>
      <c r="C3" s="7" t="str" cm="1">
        <f t="array" ref="C3">_FV(B3,"Ticker symbol",TRUE)</f>
        <v>XPH</v>
      </c>
      <c r="D3" s="8" cm="1">
        <f t="array" ref="D3">_FV(B3,"Price")</f>
        <v>43.42</v>
      </c>
      <c r="E3" s="9" cm="1">
        <f t="array" ref="E3">_FV(B3,"Change (%)",TRUE)</f>
        <v>4.627E-3</v>
      </c>
      <c r="F3" s="9" cm="1">
        <f t="array" aca="1" ref="F3" ca="1">$D3/_xlfn.STOCKHISTORY($B3,F$1,F$1,0,0,1)-1</f>
        <v>4.6274872744100914E-3</v>
      </c>
      <c r="G3" s="9" cm="1">
        <f t="array" aca="1" ref="G3" ca="1">$D3/_xlfn.STOCKHISTORY($B3,G$1,G$1,0,0,1)-1</f>
        <v>-1.379944802207822E-3</v>
      </c>
      <c r="H3" s="9" t="e" cm="1" vm="2">
        <f t="array" aca="1" ref="H3" ca="1">$D3/_xlfn.STOCKHISTORY($B3,H$1,H$1,0,0,1)-1</f>
        <v>#VALUE!</v>
      </c>
      <c r="I3" s="9" cm="1">
        <f t="array" aca="1" ref="I3" ca="1">$D3/_xlfn.STOCKHISTORY($B3,I$1,I$1,0,0,1)-1</f>
        <v>4.8539000241487607E-2</v>
      </c>
      <c r="J3" s="9" cm="1">
        <f t="array" aca="1" ref="J3" ca="1">$D3/_xlfn.STOCKHISTORY($B3,J$1,J$1,0,0,1)-1</f>
        <v>6.0317460317460325E-2</v>
      </c>
      <c r="K3" s="9" cm="1">
        <f t="array" aca="1" ref="K3" ca="1">$D3/_xlfn.STOCKHISTORY($B3,K$1,K$1,0,0,1)-1</f>
        <v>1.1649580615097799E-2</v>
      </c>
      <c r="L3" s="9" cm="1">
        <f t="array" aca="1" ref="L3" ca="1">$D3/_xlfn.STOCKHISTORY($B3,L$1,L$1,0,0,1)-1</f>
        <v>2.478168515459056E-2</v>
      </c>
      <c r="M3" s="9" cm="1">
        <f t="array" aca="1" ref="M3" ca="1">$D3/_xlfn.STOCKHISTORY($B3,M$1,M$1,0,0,1)-1</f>
        <v>8.1175298804780915E-2</v>
      </c>
      <c r="N3" s="9" cm="1">
        <f t="array" aca="1" ref="N3" ca="1">$D3/_xlfn.STOCKHISTORY($B3,N$1,N$1,0,0,1)-1</f>
        <v>4.4000961769656177E-2</v>
      </c>
      <c r="O3" s="9" cm="1">
        <f t="array" aca="1" ref="O3" ca="1">$D3/_xlfn.STOCKHISTORY($B3,O$1,O$1,0,0,1)-1</f>
        <v>1.2829484487987042E-2</v>
      </c>
      <c r="P3" s="9" cm="1">
        <f t="array" aca="1" ref="P3" ca="1">$D3/_xlfn.STOCKHISTORY($B3,P$1,P$1,0,0,1)-1</f>
        <v>5.1331719128329345E-2</v>
      </c>
      <c r="Q3" s="9" cm="1">
        <f t="array" aca="1" ref="Q3" ca="1">$D3/_xlfn.STOCKHISTORY($B3,Q$1,Q$1,0,0,1)-1</f>
        <v>2.2850412249705521E-2</v>
      </c>
      <c r="S3" s="4">
        <v>44525</v>
      </c>
    </row>
    <row r="4" spans="1:21" x14ac:dyDescent="0.25">
      <c r="A4" s="7" t="s">
        <v>19</v>
      </c>
      <c r="B4" s="7" t="e" vm="3">
        <v>#VALUE!</v>
      </c>
      <c r="C4" s="7" t="str" cm="1">
        <f t="array" ref="C4">_FV(B4,"Ticker symbol",TRUE)</f>
        <v>KIE</v>
      </c>
      <c r="D4" s="8" cm="1">
        <f t="array" ref="D4">_FV(B4,"Price")</f>
        <v>42.85</v>
      </c>
      <c r="E4" s="9" cm="1">
        <f t="array" ref="E4">_FV(B4,"Change (%)",TRUE)</f>
        <v>-6.0309999999999999E-3</v>
      </c>
      <c r="F4" s="9" cm="1">
        <f t="array" aca="1" ref="F4" ca="1">$D4/_xlfn.STOCKHISTORY($B4,F$1,F$1,0,0,1)-1</f>
        <v>-6.0310832753420751E-3</v>
      </c>
      <c r="G4" s="9" cm="1">
        <f t="array" aca="1" ref="G4" ca="1">$D4/_xlfn.STOCKHISTORY($B4,G$1,G$1,0,0,1)-1</f>
        <v>1.708995964870641E-2</v>
      </c>
      <c r="H4" s="9" t="e" cm="1" vm="2">
        <f t="array" aca="1" ref="H4" ca="1">$D4/_xlfn.STOCKHISTORY($B4,H$1,H$1,0,0,1)-1</f>
        <v>#VALUE!</v>
      </c>
      <c r="I4" s="9" cm="1">
        <f t="array" aca="1" ref="I4" ca="1">$D4/_xlfn.STOCKHISTORY($B4,I$1,I$1,0,0,1)-1</f>
        <v>2.7824418325737676E-2</v>
      </c>
      <c r="J4" s="9" cm="1">
        <f t="array" aca="1" ref="J4" ca="1">$D4/_xlfn.STOCKHISTORY($B4,J$1,J$1,0,0,1)-1</f>
        <v>4.6398046398046455E-2</v>
      </c>
      <c r="K4" s="9" cm="1">
        <f t="array" aca="1" ref="K4" ca="1">$D4/_xlfn.STOCKHISTORY($B4,K$1,K$1,0,0,1)-1</f>
        <v>5.1606849636405272E-3</v>
      </c>
      <c r="L4" s="9" cm="1">
        <f t="array" aca="1" ref="L4" ca="1">$D4/_xlfn.STOCKHISTORY($B4,L$1,L$1,0,0,1)-1</f>
        <v>4.0048543689320315E-2</v>
      </c>
      <c r="M4" s="9" cm="1">
        <f t="array" aca="1" ref="M4" ca="1">$D4/_xlfn.STOCKHISTORY($B4,M$1,M$1,0,0,1)-1</f>
        <v>0.18468343931434883</v>
      </c>
      <c r="N4" s="9" cm="1">
        <f t="array" aca="1" ref="N4" ca="1">$D4/_xlfn.STOCKHISTORY($B4,N$1,N$1,0,0,1)-1</f>
        <v>0.11879895561357712</v>
      </c>
      <c r="O4" s="9" cm="1">
        <f t="array" aca="1" ref="O4" ca="1">$D4/_xlfn.STOCKHISTORY($B4,O$1,O$1,0,0,1)-1</f>
        <v>0.12526260504201692</v>
      </c>
      <c r="P4" s="9" cm="1">
        <f t="array" aca="1" ref="P4" ca="1">$D4/_xlfn.STOCKHISTORY($B4,P$1,P$1,0,0,1)-1</f>
        <v>0.1001283697047497</v>
      </c>
      <c r="Q4" s="9" cm="1">
        <f t="array" aca="1" ref="Q4" ca="1">$D4/_xlfn.STOCKHISTORY($B4,Q$1,Q$1,0,0,1)-1</f>
        <v>8.8945362134688732E-2</v>
      </c>
      <c r="S4" s="4">
        <v>44889</v>
      </c>
    </row>
    <row r="5" spans="1:21" x14ac:dyDescent="0.25">
      <c r="A5" s="7" t="s">
        <v>20</v>
      </c>
      <c r="B5" s="7" t="e" vm="4">
        <v>#VALUE!</v>
      </c>
      <c r="C5" s="7" t="str" cm="1">
        <f t="array" ref="C5">_FV(B5,"Ticker symbol",TRUE)</f>
        <v>XHS</v>
      </c>
      <c r="D5" s="8" cm="1">
        <f t="array" ref="D5">_FV(B5,"Price")</f>
        <v>90.98</v>
      </c>
      <c r="E5" s="9" cm="1">
        <f t="array" ref="E5">_FV(B5,"Change (%)",TRUE)</f>
        <v>6.1799999999999997E-3</v>
      </c>
      <c r="F5" s="9" cm="1">
        <f t="array" aca="1" ref="F5" ca="1">$D5/_xlfn.STOCKHISTORY($B5,F$1,F$1,0,0,1)-1</f>
        <v>6.1799666449904311E-3</v>
      </c>
      <c r="G5" s="9" cm="1">
        <f t="array" aca="1" ref="G5" ca="1">$D5/_xlfn.STOCKHISTORY($B5,G$1,G$1,0,0,1)-1</f>
        <v>-9.8825079609077271E-4</v>
      </c>
      <c r="H5" s="9" t="e" cm="1" vm="2">
        <f t="array" aca="1" ref="H5" ca="1">$D5/_xlfn.STOCKHISTORY($B5,H$1,H$1,0,0,1)-1</f>
        <v>#VALUE!</v>
      </c>
      <c r="I5" s="9" cm="1">
        <f t="array" aca="1" ref="I5" ca="1">$D5/_xlfn.STOCKHISTORY($B5,I$1,I$1,0,0,1)-1</f>
        <v>6.724036603834227E-2</v>
      </c>
      <c r="J5" s="9" cm="1">
        <f t="array" aca="1" ref="J5" ca="1">$D5/_xlfn.STOCKHISTORY($B5,J$1,J$1,0,0,1)-1</f>
        <v>7.3003891968392409E-2</v>
      </c>
      <c r="K5" s="9" cm="1">
        <f t="array" aca="1" ref="K5" ca="1">$D5/_xlfn.STOCKHISTORY($B5,K$1,K$1,0,0,1)-1</f>
        <v>1.557180331528718E-2</v>
      </c>
      <c r="L5" s="9" cm="1">
        <f t="array" aca="1" ref="L5" ca="1">$D5/_xlfn.STOCKHISTORY($B5,L$1,L$1,0,0,1)-1</f>
        <v>-1.151673185571489E-2</v>
      </c>
      <c r="M5" s="9" cm="1">
        <f t="array" aca="1" ref="M5" ca="1">$D5/_xlfn.STOCKHISTORY($B5,M$1,M$1,0,0,1)-1</f>
        <v>3.6336712609636557E-2</v>
      </c>
      <c r="N5" s="9" cm="1">
        <f t="array" aca="1" ref="N5" ca="1">$D5/_xlfn.STOCKHISTORY($B5,N$1,N$1,0,0,1)-1</f>
        <v>-2.1299483648881123E-2</v>
      </c>
      <c r="O5" s="9" cm="1">
        <f t="array" aca="1" ref="O5" ca="1">$D5/_xlfn.STOCKHISTORY($B5,O$1,O$1,0,0,1)-1</f>
        <v>-4.2471009962595452E-2</v>
      </c>
      <c r="P5" s="9" cm="1">
        <f t="array" aca="1" ref="P5" ca="1">$D5/_xlfn.STOCKHISTORY($B5,P$1,P$1,0,0,1)-1</f>
        <v>4.3066326086059314E-2</v>
      </c>
      <c r="Q5" s="9" cm="1">
        <f t="array" aca="1" ref="Q5" ca="1">$D5/_xlfn.STOCKHISTORY($B5,Q$1,Q$1,0,0,1)-1</f>
        <v>2.1246598837992625E-2</v>
      </c>
      <c r="U5" s="4"/>
    </row>
    <row r="6" spans="1:21" x14ac:dyDescent="0.25">
      <c r="A6" s="7" t="s">
        <v>21</v>
      </c>
      <c r="B6" s="7" t="e" vm="5">
        <v>#VALUE!</v>
      </c>
      <c r="C6" s="7" t="str" cm="1">
        <f t="array" ref="C6">_FV(B6,"Ticker symbol",TRUE)</f>
        <v>KBE</v>
      </c>
      <c r="D6" s="8" cm="1">
        <f t="array" ref="D6">_FV(B6,"Price")</f>
        <v>47.99</v>
      </c>
      <c r="E6" s="9" cm="1">
        <f t="array" ref="E6">_FV(B6,"Change (%)",TRUE)</f>
        <v>5.6579999999999998E-3</v>
      </c>
      <c r="F6" s="9" cm="1">
        <f t="array" aca="1" ref="F6" ca="1">$D6/_xlfn.STOCKHISTORY($B6,F$1,F$1,0,0,1)-1</f>
        <v>5.6580050293377759E-3</v>
      </c>
      <c r="G6" s="9" cm="1">
        <f t="array" aca="1" ref="G6" ca="1">$D6/_xlfn.STOCKHISTORY($B6,G$1,G$1,0,0,1)-1</f>
        <v>1.1380400421496351E-2</v>
      </c>
      <c r="H6" s="9" t="e" cm="1" vm="2">
        <f t="array" aca="1" ref="H6" ca="1">$D6/_xlfn.STOCKHISTORY($B6,H$1,H$1,0,0,1)-1</f>
        <v>#VALUE!</v>
      </c>
      <c r="I6" s="9" cm="1">
        <f t="array" aca="1" ref="I6" ca="1">$D6/_xlfn.STOCKHISTORY($B6,I$1,I$1,0,0,1)-1</f>
        <v>4.4168842471714598E-2</v>
      </c>
      <c r="J6" s="9" cm="1">
        <f t="array" aca="1" ref="J6" ca="1">$D6/_xlfn.STOCKHISTORY($B6,J$1,J$1,0,0,1)-1</f>
        <v>6.2901439645625778E-2</v>
      </c>
      <c r="K6" s="9" cm="1">
        <f t="array" aca="1" ref="K6" ca="1">$D6/_xlfn.STOCKHISTORY($B6,K$1,K$1,0,0,1)-1</f>
        <v>-3.0896607431340928E-2</v>
      </c>
      <c r="L6" s="9" cm="1">
        <f t="array" aca="1" ref="L6" ca="1">$D6/_xlfn.STOCKHISTORY($B6,L$1,L$1,0,0,1)-1</f>
        <v>-1.1127137852874447E-2</v>
      </c>
      <c r="M6" s="9" cm="1">
        <f t="array" aca="1" ref="M6" ca="1">$D6/_xlfn.STOCKHISTORY($B6,M$1,M$1,0,0,1)-1</f>
        <v>8.354030255136613E-2</v>
      </c>
      <c r="N6" s="9" cm="1">
        <f t="array" aca="1" ref="N6" ca="1">$D6/_xlfn.STOCKHISTORY($B6,N$1,N$1,0,0,1)-1</f>
        <v>-6.2473969179510647E-4</v>
      </c>
      <c r="O6" s="9" cm="1">
        <f t="array" aca="1" ref="O6" ca="1">$D6/_xlfn.STOCKHISTORY($B6,O$1,O$1,0,0,1)-1</f>
        <v>-1.1534500514932988E-2</v>
      </c>
      <c r="P6" s="9" cm="1">
        <f t="array" aca="1" ref="P6" ca="1">$D6/_xlfn.STOCKHISTORY($B6,P$1,P$1,0,0,1)-1</f>
        <v>1.9762005949851336E-2</v>
      </c>
      <c r="Q6" s="9" cm="1">
        <f t="array" aca="1" ref="Q6" ca="1">$D6/_xlfn.STOCKHISTORY($B6,Q$1,Q$1,0,0,1)-1</f>
        <v>-0.12074019787467927</v>
      </c>
      <c r="U6" s="4"/>
    </row>
    <row r="7" spans="1:21" x14ac:dyDescent="0.25">
      <c r="A7" s="7" t="s">
        <v>22</v>
      </c>
      <c r="B7" s="7" t="e" vm="6">
        <v>#VALUE!</v>
      </c>
      <c r="C7" s="7" t="str" cm="1">
        <f t="array" ref="C7">_FV(B7,"Ticker symbol",TRUE)</f>
        <v>XLRE</v>
      </c>
      <c r="D7" s="8" cm="1">
        <f t="array" ref="D7">_FV(B7,"Price")</f>
        <v>40.35</v>
      </c>
      <c r="E7" s="9" cm="1">
        <f t="array" ref="E7">_FV(B7,"Change (%)",TRUE)</f>
        <v>9.0019999999999996E-3</v>
      </c>
      <c r="F7" s="9" cm="1">
        <f t="array" aca="1" ref="F7" ca="1">$D7/_xlfn.STOCKHISTORY($B7,F$1,F$1,0,0,1)-1</f>
        <v>9.0022505626405902E-3</v>
      </c>
      <c r="G7" s="9" cm="1">
        <f t="array" aca="1" ref="G7" ca="1">$D7/_xlfn.STOCKHISTORY($B7,G$1,G$1,0,0,1)-1</f>
        <v>2.5934401220442549E-2</v>
      </c>
      <c r="H7" s="9" t="e" cm="1" vm="2">
        <f t="array" aca="1" ref="H7" ca="1">$D7/_xlfn.STOCKHISTORY($B7,H$1,H$1,0,0,1)-1</f>
        <v>#VALUE!</v>
      </c>
      <c r="I7" s="9" cm="1">
        <f t="array" aca="1" ref="I7" ca="1">$D7/_xlfn.STOCKHISTORY($B7,I$1,I$1,0,0,1)-1</f>
        <v>6.5768621236133251E-2</v>
      </c>
      <c r="J7" s="9" cm="1">
        <f t="array" aca="1" ref="J7" ca="1">$D7/_xlfn.STOCKHISTORY($B7,J$1,J$1,0,0,1)-1</f>
        <v>9.2607636068237298E-2</v>
      </c>
      <c r="K7" s="9" cm="1">
        <f t="array" aca="1" ref="K7" ca="1">$D7/_xlfn.STOCKHISTORY($B7,K$1,K$1,0,0,1)-1</f>
        <v>2.828746177370034E-2</v>
      </c>
      <c r="L7" s="9" cm="1">
        <f t="array" aca="1" ref="L7" ca="1">$D7/_xlfn.STOCKHISTORY($B7,L$1,L$1,0,0,1)-1</f>
        <v>9.5871808799565583E-2</v>
      </c>
      <c r="M7" s="9" cm="1">
        <f t="array" aca="1" ref="M7" ca="1">$D7/_xlfn.STOCKHISTORY($B7,M$1,M$1,0,0,1)-1</f>
        <v>0.12052207720077757</v>
      </c>
      <c r="N7" s="9" cm="1">
        <f t="array" aca="1" ref="N7" ca="1">$D7/_xlfn.STOCKHISTORY($B7,N$1,N$1,0,0,1)-1</f>
        <v>-3.9285714285714257E-2</v>
      </c>
      <c r="O7" s="9" cm="1">
        <f t="array" aca="1" ref="O7" ca="1">$D7/_xlfn.STOCKHISTORY($B7,O$1,O$1,0,0,1)-1</f>
        <v>-8.9986468200270675E-2</v>
      </c>
      <c r="P7" s="9" cm="1">
        <f t="array" aca="1" ref="P7" ca="1">$D7/_xlfn.STOCKHISTORY($B7,P$1,P$1,0,0,1)-1</f>
        <v>-0.13412017167381973</v>
      </c>
      <c r="Q7" s="9" cm="1">
        <f t="array" aca="1" ref="Q7" ca="1">$D7/_xlfn.STOCKHISTORY($B7,Q$1,Q$1,0,0,1)-1</f>
        <v>-0.13818880820162316</v>
      </c>
      <c r="U7" s="10"/>
    </row>
    <row r="8" spans="1:21" x14ac:dyDescent="0.25">
      <c r="A8" s="7" t="s">
        <v>23</v>
      </c>
      <c r="B8" s="7" t="e" vm="7">
        <v>#VALUE!</v>
      </c>
      <c r="C8" s="7" t="str" cm="1">
        <f t="array" ref="C8">_FV(B8,"Ticker symbol",TRUE)</f>
        <v>XLV</v>
      </c>
      <c r="D8" s="8" cm="1">
        <f t="array" ref="D8">_FV(B8,"Price")</f>
        <v>132.84</v>
      </c>
      <c r="E8" s="9" cm="1">
        <f t="array" ref="E8">_FV(B8,"Change (%)",TRUE)</f>
        <v>-6.9520000000000007E-3</v>
      </c>
      <c r="F8" s="9" cm="1">
        <f t="array" aca="1" ref="F8" ca="1">$D8/_xlfn.STOCKHISTORY($B8,F$1,F$1,0,0,1)-1</f>
        <v>-6.9522314420273901E-3</v>
      </c>
      <c r="G8" s="9" cm="1">
        <f t="array" aca="1" ref="G8" ca="1">$D8/_xlfn.STOCKHISTORY($B8,G$1,G$1,0,0,1)-1</f>
        <v>-1.1386470194239773E-2</v>
      </c>
      <c r="H8" s="9" t="e" cm="1" vm="2">
        <f t="array" aca="1" ref="H8" ca="1">$D8/_xlfn.STOCKHISTORY($B8,H$1,H$1,0,0,1)-1</f>
        <v>#VALUE!</v>
      </c>
      <c r="I8" s="9" cm="1">
        <f t="array" aca="1" ref="I8" ca="1">$D8/_xlfn.STOCKHISTORY($B8,I$1,I$1,0,0,1)-1</f>
        <v>-4.1979010494752611E-3</v>
      </c>
      <c r="J8" s="9" cm="1">
        <f t="array" aca="1" ref="J8" ca="1">$D8/_xlfn.STOCKHISTORY($B8,J$1,J$1,0,0,1)-1</f>
        <v>-2.2156790577843144E-2</v>
      </c>
      <c r="K8" s="9" cm="1">
        <f t="array" aca="1" ref="K8" ca="1">$D8/_xlfn.STOCKHISTORY($B8,K$1,K$1,0,0,1)-1</f>
        <v>-4.445403539059134E-2</v>
      </c>
      <c r="L8" s="9" cm="1">
        <f t="array" aca="1" ref="L8" ca="1">$D8/_xlfn.STOCKHISTORY($B8,L$1,L$1,0,0,1)-1</f>
        <v>-1.5053439710976946E-4</v>
      </c>
      <c r="M8" s="9" cm="1">
        <f t="array" aca="1" ref="M8" ca="1">$D8/_xlfn.STOCKHISTORY($B8,M$1,M$1,0,0,1)-1</f>
        <v>9.6854099578895347E-2</v>
      </c>
      <c r="N8" s="9" cm="1">
        <f t="array" aca="1" ref="N8" ca="1">$D8/_xlfn.STOCKHISTORY($B8,N$1,N$1,0,0,1)-1</f>
        <v>5.7980248486779296E-2</v>
      </c>
      <c r="O8" s="9" cm="1">
        <f t="array" aca="1" ref="O8" ca="1">$D8/_xlfn.STOCKHISTORY($B8,O$1,O$1,0,0,1)-1</f>
        <v>3.3232628398791597E-3</v>
      </c>
      <c r="P8" s="9" cm="1">
        <f t="array" aca="1" ref="P8" ca="1">$D8/_xlfn.STOCKHISTORY($B8,P$1,P$1,0,0,1)-1</f>
        <v>1.9571724614321884E-2</v>
      </c>
      <c r="Q8" s="9" cm="1">
        <f t="array" aca="1" ref="Q8" ca="1">$D8/_xlfn.STOCKHISTORY($B8,Q$1,Q$1,0,0,1)-1</f>
        <v>1.808706315144093E-2</v>
      </c>
    </row>
    <row r="9" spans="1:21" x14ac:dyDescent="0.25">
      <c r="A9" s="7" t="s">
        <v>24</v>
      </c>
      <c r="B9" s="7" t="e" vm="8">
        <v>#VALUE!</v>
      </c>
      <c r="C9" s="7" t="str" cm="1">
        <f t="array" ref="C9">_FV(B9,"Ticker symbol",TRUE)</f>
        <v>XLU</v>
      </c>
      <c r="D9" s="8" cm="1">
        <f t="array" ref="D9">_FV(B9,"Price")</f>
        <v>68.89</v>
      </c>
      <c r="E9" s="9" cm="1">
        <f t="array" ref="E9">_FV(B9,"Change (%)",TRUE)</f>
        <v>0</v>
      </c>
      <c r="F9" s="9" cm="1">
        <f t="array" aca="1" ref="F9" ca="1">$D9/_xlfn.STOCKHISTORY($B9,F$1,F$1,0,0,1)-1</f>
        <v>0</v>
      </c>
      <c r="G9" s="9" cm="1">
        <f t="array" aca="1" ref="G9" ca="1">$D9/_xlfn.STOCKHISTORY($B9,G$1,G$1,0,0,1)-1</f>
        <v>-5.1985559566787298E-3</v>
      </c>
      <c r="H9" s="9" t="e" cm="1" vm="2">
        <f t="array" aca="1" ref="H9" ca="1">$D9/_xlfn.STOCKHISTORY($B9,H$1,H$1,0,0,1)-1</f>
        <v>#VALUE!</v>
      </c>
      <c r="I9" s="9" cm="1">
        <f t="array" aca="1" ref="I9" ca="1">$D9/_xlfn.STOCKHISTORY($B9,I$1,I$1,0,0,1)-1</f>
        <v>-3.623391158365985E-2</v>
      </c>
      <c r="J9" s="9" cm="1">
        <f t="array" aca="1" ref="J9" ca="1">$D9/_xlfn.STOCKHISTORY($B9,J$1,J$1,0,0,1)-1</f>
        <v>-2.2836879432624135E-2</v>
      </c>
      <c r="K9" s="9" cm="1">
        <f t="array" aca="1" ref="K9" ca="1">$D9/_xlfn.STOCKHISTORY($B9,K$1,K$1,0,0,1)-1</f>
        <v>-3.5559288814223766E-2</v>
      </c>
      <c r="L9" s="9" cm="1">
        <f t="array" aca="1" ref="L9" ca="1">$D9/_xlfn.STOCKHISTORY($B9,L$1,L$1,0,0,1)-1</f>
        <v>2.1955199525293123E-2</v>
      </c>
      <c r="M9" s="9" cm="1">
        <f t="array" aca="1" ref="M9" ca="1">$D9/_xlfn.STOCKHISTORY($B9,M$1,M$1,0,0,1)-1</f>
        <v>5.1595176308960378E-2</v>
      </c>
      <c r="N9" s="9" cm="1">
        <f t="array" aca="1" ref="N9" ca="1">$D9/_xlfn.STOCKHISTORY($B9,N$1,N$1,0,0,1)-1</f>
        <v>-7.937992783642922E-2</v>
      </c>
      <c r="O9" s="9" cm="1">
        <f t="array" aca="1" ref="O9" ca="1">$D9/_xlfn.STOCKHISTORY($B9,O$1,O$1,0,0,1)-1</f>
        <v>-6.8424611223799947E-2</v>
      </c>
      <c r="P9" s="9" cm="1">
        <f t="array" aca="1" ref="P9" ca="1">$D9/_xlfn.STOCKHISTORY($B9,P$1,P$1,0,0,1)-1</f>
        <v>-3.3258490036486177E-2</v>
      </c>
      <c r="Q9" s="9" cm="1">
        <f t="array" aca="1" ref="Q9" ca="1">$D9/_xlfn.STOCKHISTORY($B9,Q$1,Q$1,0,0,1)-1</f>
        <v>1.3684520306062486E-2</v>
      </c>
    </row>
    <row r="10" spans="1:21" x14ac:dyDescent="0.25">
      <c r="A10" s="7" t="s">
        <v>25</v>
      </c>
      <c r="B10" s="7" t="e" vm="9">
        <v>#VALUE!</v>
      </c>
      <c r="C10" s="7" t="str" cm="1">
        <f t="array" ref="C10">_FV(B10,"Ticker symbol",TRUE)</f>
        <v>XAR</v>
      </c>
      <c r="D10" s="8" cm="1">
        <f t="array" ref="D10">_FV(B10,"Price")</f>
        <v>117.11</v>
      </c>
      <c r="E10" s="9" cm="1">
        <f t="array" ref="E10">_FV(B10,"Change (%)",TRUE)</f>
        <v>6.4459999999999995E-3</v>
      </c>
      <c r="F10" s="9" cm="1">
        <f t="array" aca="1" ref="F10" ca="1">$D10/_xlfn.STOCKHISTORY($B10,F$1,F$1,0,0,1)-1</f>
        <v>6.4455139223100755E-3</v>
      </c>
      <c r="G10" s="9" cm="1">
        <f t="array" aca="1" ref="G10" ca="1">$D10/_xlfn.STOCKHISTORY($B10,G$1,G$1,0,0,1)-1</f>
        <v>2.9538461538461513E-2</v>
      </c>
      <c r="H10" s="9" t="e" cm="1" vm="2">
        <f t="array" aca="1" ref="H10" ca="1">$D10/_xlfn.STOCKHISTORY($B10,H$1,H$1,0,0,1)-1</f>
        <v>#VALUE!</v>
      </c>
      <c r="I10" s="9" cm="1">
        <f t="array" aca="1" ref="I10" ca="1">$D10/_xlfn.STOCKHISTORY($B10,I$1,I$1,0,0,1)-1</f>
        <v>4.8057991766601083E-2</v>
      </c>
      <c r="J10" s="9" cm="1">
        <f t="array" aca="1" ref="J10" ca="1">$D10/_xlfn.STOCKHISTORY($B10,J$1,J$1,0,0,1)-1</f>
        <v>6.4152657882780684E-2</v>
      </c>
      <c r="K10" s="9" cm="1">
        <f t="array" aca="1" ref="K10" ca="1">$D10/_xlfn.STOCKHISTORY($B10,K$1,K$1,0,0,1)-1</f>
        <v>6.1548223350253783E-2</v>
      </c>
      <c r="L10" s="9" cm="1">
        <f t="array" aca="1" ref="L10" ca="1">$D10/_xlfn.STOCKHISTORY($B10,L$1,L$1,0,0,1)-1</f>
        <v>9.8592870544090161E-2</v>
      </c>
      <c r="M10" s="9" cm="1">
        <f t="array" aca="1" ref="M10" ca="1">$D10/_xlfn.STOCKHISTORY($B10,M$1,M$1,0,0,1)-1</f>
        <v>0.2773778359511343</v>
      </c>
      <c r="N10" s="9" cm="1">
        <f t="array" aca="1" ref="N10" ca="1">$D10/_xlfn.STOCKHISTORY($B10,N$1,N$1,0,0,1)-1</f>
        <v>0.11321292775665404</v>
      </c>
      <c r="O10" s="9" cm="1">
        <f t="array" aca="1" ref="O10" ca="1">$D10/_xlfn.STOCKHISTORY($B10,O$1,O$1,0,0,1)-1</f>
        <v>7.3418881759853338E-2</v>
      </c>
      <c r="P10" s="9" cm="1">
        <f t="array" aca="1" ref="P10" ca="1">$D10/_xlfn.STOCKHISTORY($B10,P$1,P$1,0,0,1)-1</f>
        <v>4.0885254644031699E-2</v>
      </c>
      <c r="Q10" s="9" cm="1">
        <f t="array" aca="1" ref="Q10" ca="1">$D10/_xlfn.STOCKHISTORY($B10,Q$1,Q$1,0,0,1)-1</f>
        <v>8.5055128323913598E-2</v>
      </c>
    </row>
    <row r="11" spans="1:21" x14ac:dyDescent="0.25">
      <c r="A11" s="7" t="s">
        <v>26</v>
      </c>
      <c r="B11" s="7" t="e" vm="10">
        <v>#VALUE!</v>
      </c>
      <c r="C11" s="7" t="str" cm="1">
        <f t="array" ref="C11">_FV(B11,"Ticker symbol",TRUE)</f>
        <v>XLI</v>
      </c>
      <c r="D11" s="8" cm="1">
        <f t="array" ref="D11">_FV(B11,"Price")</f>
        <v>101.14</v>
      </c>
      <c r="E11" s="9" cm="1">
        <f t="array" ref="E11">_FV(B11,"Change (%)",TRUE)</f>
        <v>4.1700000000000001E-3</v>
      </c>
      <c r="F11" s="9" cm="1">
        <f t="array" aca="1" ref="F11" ca="1">$D11/_xlfn.STOCKHISTORY($B11,F$1,F$1,0,0,1)-1</f>
        <v>4.1699761715647821E-3</v>
      </c>
      <c r="G11" s="9" cm="1">
        <f t="array" aca="1" ref="G11" ca="1">$D11/_xlfn.STOCKHISTORY($B11,G$1,G$1,0,0,1)-1</f>
        <v>1.0692515239332456E-2</v>
      </c>
      <c r="H11" s="9" t="e" cm="1" vm="2">
        <f t="array" aca="1" ref="H11" ca="1">$D11/_xlfn.STOCKHISTORY($B11,H$1,H$1,0,0,1)-1</f>
        <v>#VALUE!</v>
      </c>
      <c r="I11" s="9" cm="1">
        <f t="array" aca="1" ref="I11" ca="1">$D11/_xlfn.STOCKHISTORY($B11,I$1,I$1,0,0,1)-1</f>
        <v>6.7688632291460493E-3</v>
      </c>
      <c r="J11" s="9" cm="1">
        <f t="array" aca="1" ref="J11" ca="1">$D11/_xlfn.STOCKHISTORY($B11,J$1,J$1,0,0,1)-1</f>
        <v>2.9834029121270866E-2</v>
      </c>
      <c r="K11" s="9" cm="1">
        <f t="array" aca="1" ref="K11" ca="1">$D11/_xlfn.STOCKHISTORY($B11,K$1,K$1,0,0,1)-1</f>
        <v>-5.7019268580417171E-3</v>
      </c>
      <c r="L11" s="9" cm="1">
        <f t="array" aca="1" ref="L11" ca="1">$D11/_xlfn.STOCKHISTORY($B11,L$1,L$1,0,0,1)-1</f>
        <v>6.8907207778482249E-2</v>
      </c>
      <c r="M11" s="9" cm="1">
        <f t="array" aca="1" ref="M11" ca="1">$D11/_xlfn.STOCKHISTORY($B11,M$1,M$1,0,0,1)-1</f>
        <v>0.2209077740222114</v>
      </c>
      <c r="N11" s="9" cm="1">
        <f t="array" aca="1" ref="N11" ca="1">$D11/_xlfn.STOCKHISTORY($B11,N$1,N$1,0,0,1)-1</f>
        <v>7.9172001707213058E-2</v>
      </c>
      <c r="O11" s="9" cm="1">
        <f t="array" aca="1" ref="O11" ca="1">$D11/_xlfn.STOCKHISTORY($B11,O$1,O$1,0,0,1)-1</f>
        <v>5.7507319113341726E-2</v>
      </c>
      <c r="P11" s="9" cm="1">
        <f t="array" aca="1" ref="P11" ca="1">$D11/_xlfn.STOCKHISTORY($B11,P$1,P$1,0,0,1)-1</f>
        <v>6.3064956905612757E-2</v>
      </c>
      <c r="Q11" s="9" cm="1">
        <f t="array" aca="1" ref="Q11" ca="1">$D11/_xlfn.STOCKHISTORY($B11,Q$1,Q$1,0,0,1)-1</f>
        <v>1.4443329989969778E-2</v>
      </c>
    </row>
    <row r="12" spans="1:21" x14ac:dyDescent="0.25">
      <c r="A12" s="7" t="s">
        <v>27</v>
      </c>
      <c r="B12" s="7" t="e" vm="11">
        <v>#VALUE!</v>
      </c>
      <c r="C12" s="7" t="str" cm="1">
        <f t="array" ref="C12">_FV(B12,"Ticker symbol",TRUE)</f>
        <v>XLF</v>
      </c>
      <c r="D12" s="8" cm="1">
        <f t="array" ref="D12">_FV(B12,"Price")</f>
        <v>36.25</v>
      </c>
      <c r="E12" s="9" cm="1">
        <f t="array" ref="E12">_FV(B12,"Change (%)",TRUE)</f>
        <v>0</v>
      </c>
      <c r="F12" s="9" cm="1">
        <f t="array" aca="1" ref="F12" ca="1">$D12/_xlfn.STOCKHISTORY($B12,F$1,F$1,0,0,1)-1</f>
        <v>0</v>
      </c>
      <c r="G12" s="9" cm="1">
        <f t="array" aca="1" ref="G12" ca="1">$D12/_xlfn.STOCKHISTORY($B12,G$1,G$1,0,0,1)-1</f>
        <v>1.3702460850111953E-2</v>
      </c>
      <c r="H12" s="9" t="e" cm="1" vm="2">
        <f t="array" aca="1" ref="H12" ca="1">$D12/_xlfn.STOCKHISTORY($B12,H$1,H$1,0,0,1)-1</f>
        <v>#VALUE!</v>
      </c>
      <c r="I12" s="9" cm="1">
        <f t="array" aca="1" ref="I12" ca="1">$D12/_xlfn.STOCKHISTORY($B12,I$1,I$1,0,0,1)-1</f>
        <v>2.8368794326241176E-2</v>
      </c>
      <c r="J12" s="9" cm="1">
        <f t="array" aca="1" ref="J12" ca="1">$D12/_xlfn.STOCKHISTORY($B12,J$1,J$1,0,0,1)-1</f>
        <v>5.9941520467836185E-2</v>
      </c>
      <c r="K12" s="9" cm="1">
        <f t="array" aca="1" ref="K12" ca="1">$D12/_xlfn.STOCKHISTORY($B12,K$1,K$1,0,0,1)-1</f>
        <v>-1.6524373450840235E-3</v>
      </c>
      <c r="L12" s="9" cm="1">
        <f t="array" aca="1" ref="L12" ca="1">$D12/_xlfn.STOCKHISTORY($B12,L$1,L$1,0,0,1)-1</f>
        <v>6.0251535536706813E-2</v>
      </c>
      <c r="M12" s="9" cm="1">
        <f t="array" aca="1" ref="M12" ca="1">$D12/_xlfn.STOCKHISTORY($B12,M$1,M$1,0,0,1)-1</f>
        <v>0.19400527009222657</v>
      </c>
      <c r="N12" s="9" cm="1">
        <f t="array" aca="1" ref="N12" ca="1">$D12/_xlfn.STOCKHISTORY($B12,N$1,N$1,0,0,1)-1</f>
        <v>8.8588588588588646E-2</v>
      </c>
      <c r="O12" s="9" cm="1">
        <f t="array" aca="1" ref="O12" ca="1">$D12/_xlfn.STOCKHISTORY($B12,O$1,O$1,0,0,1)-1</f>
        <v>7.5348561257786884E-2</v>
      </c>
      <c r="P12" s="9" cm="1">
        <f t="array" aca="1" ref="P12" ca="1">$D12/_xlfn.STOCKHISTORY($B12,P$1,P$1,0,0,1)-1</f>
        <v>5.0420168067226934E-2</v>
      </c>
      <c r="Q12" s="9" cm="1">
        <f t="array" aca="1" ref="Q12" ca="1">$D12/_xlfn.STOCKHISTORY($B12,Q$1,Q$1,0,0,1)-1</f>
        <v>-6.3791322314049603E-2</v>
      </c>
      <c r="S12" t="s">
        <v>53</v>
      </c>
      <c r="T12" t="s">
        <v>55</v>
      </c>
    </row>
    <row r="13" spans="1:21" x14ac:dyDescent="0.25">
      <c r="A13" s="7" t="s">
        <v>28</v>
      </c>
      <c r="B13" s="7" t="e" vm="12">
        <v>#VALUE!</v>
      </c>
      <c r="C13" s="7" t="str" cm="1">
        <f t="array" ref="C13">_FV(B13,"Ticker symbol",TRUE)</f>
        <v>IHI</v>
      </c>
      <c r="D13" s="8" cm="1">
        <f t="array" ref="D13">_FV(B13,"Price")</f>
        <v>54.06</v>
      </c>
      <c r="E13" s="9" cm="1">
        <f t="array" ref="E13">_FV(B13,"Change (%)",TRUE)</f>
        <v>-1.4779999999999999E-3</v>
      </c>
      <c r="F13" s="9" cm="1">
        <f t="array" aca="1" ref="F13" ca="1">$D13/_xlfn.STOCKHISTORY($B13,F$1,F$1,0,0,1)-1</f>
        <v>-1.4776505356483005E-3</v>
      </c>
      <c r="G13" s="9" cm="1">
        <f t="array" aca="1" ref="G13" ca="1">$D13/_xlfn.STOCKHISTORY($B13,G$1,G$1,0,0,1)-1</f>
        <v>-1.9230769230769162E-2</v>
      </c>
      <c r="H13" s="9" t="e" cm="1" vm="2">
        <f t="array" aca="1" ref="H13" ca="1">$D13/_xlfn.STOCKHISTORY($B13,H$1,H$1,0,0,1)-1</f>
        <v>#VALUE!</v>
      </c>
      <c r="I13" s="9" cm="1">
        <f t="array" aca="1" ref="I13" ca="1">$D13/_xlfn.STOCKHISTORY($B13,I$1,I$1,0,0,1)-1</f>
        <v>2.0963172804532526E-2</v>
      </c>
      <c r="J13" s="9" cm="1">
        <f t="array" aca="1" ref="J13" ca="1">$D13/_xlfn.STOCKHISTORY($B13,J$1,J$1,0,0,1)-1</f>
        <v>2.8343161498953773E-2</v>
      </c>
      <c r="K13" s="9" cm="1">
        <f t="array" aca="1" ref="K13" ca="1">$D13/_xlfn.STOCKHISTORY($B13,K$1,K$1,0,0,1)-1</f>
        <v>1.9038642789821036E-2</v>
      </c>
      <c r="L13" s="9" cm="1">
        <f t="array" aca="1" ref="L13" ca="1">$D13/_xlfn.STOCKHISTORY($B13,L$1,L$1,0,0,1)-1</f>
        <v>8.1199999999999939E-2</v>
      </c>
      <c r="M13" s="9" cm="1">
        <f t="array" aca="1" ref="M13" ca="1">$D13/_xlfn.STOCKHISTORY($B13,M$1,M$1,0,0,1)-1</f>
        <v>0.14582450190758811</v>
      </c>
      <c r="N13" s="9" cm="1">
        <f t="array" aca="1" ref="N13" ca="1">$D13/_xlfn.STOCKHISTORY($B13,N$1,N$1,0,0,1)-1</f>
        <v>6.8168346176644912E-2</v>
      </c>
      <c r="O13" s="9" cm="1">
        <f t="array" aca="1" ref="O13" ca="1">$D13/_xlfn.STOCKHISTORY($B13,O$1,O$1,0,0,1)-1</f>
        <v>5.9545962039448952E-3</v>
      </c>
      <c r="P13" s="9" cm="1">
        <f t="array" aca="1" ref="P13" ca="1">$D13/_xlfn.STOCKHISTORY($B13,P$1,P$1,0,0,1)-1</f>
        <v>-1.7448200654307522E-2</v>
      </c>
      <c r="Q13" s="9" cm="1">
        <f t="array" aca="1" ref="Q13" ca="1">$D13/_xlfn.STOCKHISTORY($B13,Q$1,Q$1,0,0,1)-1</f>
        <v>-6.5352697095435675E-2</v>
      </c>
      <c r="S13" s="4" t="s">
        <v>54</v>
      </c>
      <c r="T13" s="11" t="s">
        <v>56</v>
      </c>
    </row>
    <row r="14" spans="1:21" x14ac:dyDescent="0.25">
      <c r="A14" s="7" t="s">
        <v>29</v>
      </c>
      <c r="B14" s="7" t="e" vm="13">
        <v>#VALUE!</v>
      </c>
      <c r="C14" s="7" t="str" cm="1">
        <f t="array" ref="C14">_FV(B14,"Ticker symbol",TRUE)</f>
        <v>IXTC</v>
      </c>
      <c r="D14" s="8" cm="1">
        <f t="array" ref="D14">_FV(B14,"Price")</f>
        <v>401.53</v>
      </c>
      <c r="E14" s="9" cm="1">
        <f t="array" ref="E14">_FV(B14,"Change (%)",TRUE)</f>
        <v>-1.023E-2</v>
      </c>
      <c r="F14" s="9" cm="1">
        <f t="array" aca="1" ref="F14" ca="1">$D14/_xlfn.STOCKHISTORY($B14,F$1,F$1,0,0,1)-1</f>
        <v>-1.0229737724314791E-2</v>
      </c>
      <c r="G14" s="9" cm="1">
        <f t="array" aca="1" ref="G14" ca="1">$D14/_xlfn.STOCKHISTORY($B14,G$1,G$1,0,0,1)-1</f>
        <v>5.8618702873318718E-3</v>
      </c>
      <c r="H14" s="9" t="e" cm="1" vm="2">
        <f t="array" aca="1" ref="H14" ca="1">$D14/_xlfn.STOCKHISTORY($B14,H$1,H$1,0,0,1)-1</f>
        <v>#VALUE!</v>
      </c>
      <c r="I14" s="9" cm="1">
        <f t="array" aca="1" ref="I14" ca="1">$D14/_xlfn.STOCKHISTORY($B14,I$1,I$1,0,0,1)-1</f>
        <v>2.3371393618105696E-2</v>
      </c>
      <c r="J14" s="9" cm="1">
        <f t="array" aca="1" ref="J14" ca="1">$D14/_xlfn.STOCKHISTORY($B14,J$1,J$1,0,0,1)-1</f>
        <v>8.0979943464799975E-2</v>
      </c>
      <c r="K14" s="9" cm="1">
        <f t="array" aca="1" ref="K14" ca="1">$D14/_xlfn.STOCKHISTORY($B14,K$1,K$1,0,0,1)-1</f>
        <v>7.5276641658093002E-3</v>
      </c>
      <c r="L14" s="9" cm="1">
        <f t="array" aca="1" ref="L14" ca="1">$D14/_xlfn.STOCKHISTORY($B14,L$1,L$1,0,0,1)-1</f>
        <v>7.1661150848724153E-2</v>
      </c>
      <c r="M14" s="9" cm="1">
        <f t="array" aca="1" ref="M14" ca="1">$D14/_xlfn.STOCKHISTORY($B14,M$1,M$1,0,0,1)-1</f>
        <v>0.20561477255667304</v>
      </c>
      <c r="N14" s="9" cm="1">
        <f t="array" aca="1" ref="N14" ca="1">$D14/_xlfn.STOCKHISTORY($B14,N$1,N$1,0,0,1)-1</f>
        <v>3.4977832766264649E-2</v>
      </c>
      <c r="O14" s="9" cm="1">
        <f t="array" aca="1" ref="O14" ca="1">$D14/_xlfn.STOCKHISTORY($B14,O$1,O$1,0,0,1)-1</f>
        <v>1.7226965267397754E-2</v>
      </c>
      <c r="P14" s="9" cm="1">
        <f t="array" aca="1" ref="P14" ca="1">$D14/_xlfn.STOCKHISTORY($B14,P$1,P$1,0,0,1)-1</f>
        <v>1.2558315470936776E-2</v>
      </c>
      <c r="Q14" s="9" cm="1">
        <f t="array" aca="1" ref="Q14" ca="1">$D14/_xlfn.STOCKHISTORY($B14,Q$1,Q$1,0,0,1)-1</f>
        <v>-0.11786545981809404</v>
      </c>
    </row>
    <row r="15" spans="1:21" x14ac:dyDescent="0.25">
      <c r="A15" s="7" t="s">
        <v>30</v>
      </c>
      <c r="B15" s="7" t="e" vm="14">
        <v>#VALUE!</v>
      </c>
      <c r="C15" s="7" t="str" cm="1">
        <f t="array" ref="C15">_FV(B15,"Ticker symbol",TRUE)</f>
        <v>IYT</v>
      </c>
      <c r="D15" s="8" cm="1">
        <f t="array" ref="D15">_FV(B15,"Price")</f>
        <v>229.62</v>
      </c>
      <c r="E15" s="9" cm="1">
        <f t="array" ref="E15">_FV(B15,"Change (%)",TRUE)</f>
        <v>8.5209999999999991E-3</v>
      </c>
      <c r="F15" s="9" cm="1">
        <f t="array" aca="1" ref="F15" ca="1">$D15/_xlfn.STOCKHISTORY($B15,F$1,F$1,0,0,1)-1</f>
        <v>8.5207308503161272E-3</v>
      </c>
      <c r="G15" s="9" cm="1">
        <f t="array" aca="1" ref="G15" ca="1">$D15/_xlfn.STOCKHISTORY($B15,G$1,G$1,0,0,1)-1</f>
        <v>-1.0898126211501213E-2</v>
      </c>
      <c r="H15" s="9" t="e" cm="1" vm="2">
        <f t="array" aca="1" ref="H15" ca="1">$D15/_xlfn.STOCKHISTORY($B15,H$1,H$1,0,0,1)-1</f>
        <v>#VALUE!</v>
      </c>
      <c r="I15" s="9" cm="1">
        <f t="array" aca="1" ref="I15" ca="1">$D15/_xlfn.STOCKHISTORY($B15,I$1,I$1,0,0,1)-1</f>
        <v>1.8631887143997883E-2</v>
      </c>
      <c r="J15" s="9" cm="1">
        <f t="array" aca="1" ref="J15" ca="1">$D15/_xlfn.STOCKHISTORY($B15,J$1,J$1,0,0,1)-1</f>
        <v>7.5251697494731928E-2</v>
      </c>
      <c r="K15" s="9" cm="1">
        <f t="array" aca="1" ref="K15" ca="1">$D15/_xlfn.STOCKHISTORY($B15,K$1,K$1,0,0,1)-1</f>
        <v>-1.6321809536049336E-2</v>
      </c>
      <c r="L15" s="9" cm="1">
        <f t="array" aca="1" ref="L15" ca="1">$D15/_xlfn.STOCKHISTORY($B15,L$1,L$1,0,0,1)-1</f>
        <v>7.8838564179665394E-2</v>
      </c>
      <c r="M15" s="9" cm="1">
        <f t="array" aca="1" ref="M15" ca="1">$D15/_xlfn.STOCKHISTORY($B15,M$1,M$1,0,0,1)-1</f>
        <v>0.16819291819291826</v>
      </c>
      <c r="N15" s="9" cm="1">
        <f t="array" aca="1" ref="N15" ca="1">$D15/_xlfn.STOCKHISTORY($B15,N$1,N$1,0,0,1)-1</f>
        <v>-2.8227732661658678E-3</v>
      </c>
      <c r="O15" s="9" cm="1">
        <f t="array" aca="1" ref="O15" ca="1">$D15/_xlfn.STOCKHISTORY($B15,O$1,O$1,0,0,1)-1</f>
        <v>-1.4104463193147398E-2</v>
      </c>
      <c r="P15" s="9" cm="1">
        <f t="array" aca="1" ref="P15" ca="1">$D15/_xlfn.STOCKHISTORY($B15,P$1,P$1,0,0,1)-1</f>
        <v>-5.4400197669151273E-2</v>
      </c>
      <c r="Q15" s="9" cm="1">
        <f t="array" aca="1" ref="Q15" ca="1">$D15/_xlfn.STOCKHISTORY($B15,Q$1,Q$1,0,0,1)-1</f>
        <v>-9.4772530158479862E-2</v>
      </c>
    </row>
    <row r="16" spans="1:21" x14ac:dyDescent="0.25">
      <c r="A16" s="7" t="s">
        <v>31</v>
      </c>
      <c r="B16" s="7" t="e" vm="15">
        <v>#VALUE!</v>
      </c>
      <c r="C16" s="7" t="str" cm="1">
        <f t="array" ref="C16">_FV(B16,"Ticker symbol",TRUE)</f>
        <v>IAI</v>
      </c>
      <c r="D16" s="8" cm="1">
        <f t="array" ref="D16">_FV(B16,"Price")</f>
        <v>100.54</v>
      </c>
      <c r="E16" s="9" cm="1">
        <f t="array" ref="E16">_FV(B16,"Change (%)",TRUE)</f>
        <v>-8.8719999999999997E-3</v>
      </c>
      <c r="F16" s="9" cm="1">
        <f t="array" aca="1" ref="F16" ca="1">$D16/_xlfn.STOCKHISTORY($B16,F$1,F$1,0,0,1)-1</f>
        <v>-8.8722397476339587E-3</v>
      </c>
      <c r="G16" s="9" cm="1">
        <f t="array" aca="1" ref="G16" ca="1">$D16/_xlfn.STOCKHISTORY($B16,G$1,G$1,0,0,1)-1</f>
        <v>1.5939430165372581E-3</v>
      </c>
      <c r="H16" s="9" t="e" cm="1" vm="2">
        <f t="array" aca="1" ref="H16" ca="1">$D16/_xlfn.STOCKHISTORY($B16,H$1,H$1,0,0,1)-1</f>
        <v>#VALUE!</v>
      </c>
      <c r="I16" s="9" cm="1">
        <f t="array" aca="1" ref="I16" ca="1">$D16/_xlfn.STOCKHISTORY($B16,I$1,I$1,0,0,1)-1</f>
        <v>8.4252758274825368E-3</v>
      </c>
      <c r="J16" s="9" cm="1">
        <f t="array" aca="1" ref="J16" ca="1">$D16/_xlfn.STOCKHISTORY($B16,J$1,J$1,0,0,1)-1</f>
        <v>4.5875377093519409E-2</v>
      </c>
      <c r="K16" s="9" cm="1">
        <f t="array" aca="1" ref="K16" ca="1">$D16/_xlfn.STOCKHISTORY($B16,K$1,K$1,0,0,1)-1</f>
        <v>-2.4641055490880803E-2</v>
      </c>
      <c r="L16" s="9" cm="1">
        <f t="array" aca="1" ref="L16" ca="1">$D16/_xlfn.STOCKHISTORY($B16,L$1,L$1,0,0,1)-1</f>
        <v>4.6637518217780505E-2</v>
      </c>
      <c r="M16" s="9" cm="1">
        <f t="array" aca="1" ref="M16" ca="1">$D16/_xlfn.STOCKHISTORY($B16,M$1,M$1,0,0,1)-1</f>
        <v>0.17742124370535195</v>
      </c>
      <c r="N16" s="9" cm="1">
        <f t="array" aca="1" ref="N16" ca="1">$D16/_xlfn.STOCKHISTORY($B16,N$1,N$1,0,0,1)-1</f>
        <v>8.6683960224816392E-2</v>
      </c>
      <c r="O16" s="9" cm="1">
        <f t="array" aca="1" ref="O16" ca="1">$D16/_xlfn.STOCKHISTORY($B16,O$1,O$1,0,0,1)-1</f>
        <v>8.3055046859851434E-2</v>
      </c>
      <c r="P16" s="9" cm="1">
        <f t="array" aca="1" ref="P16" ca="1">$D16/_xlfn.STOCKHISTORY($B16,P$1,P$1,0,0,1)-1</f>
        <v>0.13131540452346124</v>
      </c>
      <c r="Q16" s="9" cm="1">
        <f t="array" aca="1" ref="Q16" ca="1">$D16/_xlfn.STOCKHISTORY($B16,Q$1,Q$1,0,0,1)-1</f>
        <v>-4.3114114399923742E-2</v>
      </c>
    </row>
    <row r="17" spans="1:17" x14ac:dyDescent="0.25">
      <c r="A17" s="7" t="s">
        <v>32</v>
      </c>
      <c r="B17" s="7" t="e" vm="16">
        <v>#VALUE!</v>
      </c>
      <c r="C17" s="7" t="str" cm="1">
        <f t="array" ref="C17">_FV(B17,"Ticker symbol",TRUE)</f>
        <v>GLD</v>
      </c>
      <c r="D17" s="8" cm="1">
        <f t="array" ref="D17">_FV(B17,"Price")</f>
        <v>179.22</v>
      </c>
      <c r="E17" s="9" cm="1">
        <f t="array" ref="E17">_FV(B17,"Change (%)",TRUE)</f>
        <v>-1.3930000000000001E-3</v>
      </c>
      <c r="F17" s="9" cm="1">
        <f t="array" aca="1" ref="F17" ca="1">$D17/_xlfn.STOCKHISTORY($B17,F$1,F$1,0,0,1)-1</f>
        <v>-1.392990471945188E-3</v>
      </c>
      <c r="G17" s="9" cm="1">
        <f t="array" aca="1" ref="G17" ca="1">$D17/_xlfn.STOCKHISTORY($B17,G$1,G$1,0,0,1)-1</f>
        <v>-2.2824695206813406E-3</v>
      </c>
      <c r="H17" s="9" t="e" cm="1" vm="2">
        <f t="array" aca="1" ref="H17" ca="1">$D17/_xlfn.STOCKHISTORY($B17,H$1,H$1,0,0,1)-1</f>
        <v>#VALUE!</v>
      </c>
      <c r="I17" s="9" cm="1">
        <f t="array" aca="1" ref="I17" ca="1">$D17/_xlfn.STOCKHISTORY($B17,I$1,I$1,0,0,1)-1</f>
        <v>2.940838598506601E-2</v>
      </c>
      <c r="J17" s="9" cm="1">
        <f t="array" aca="1" ref="J17" ca="1">$D17/_xlfn.STOCKHISTORY($B17,J$1,J$1,0,0,1)-1</f>
        <v>5.6472530063664372E-2</v>
      </c>
      <c r="K17" s="9" cm="1">
        <f t="array" aca="1" ref="K17" ca="1">$D17/_xlfn.STOCKHISTORY($B17,K$1,K$1,0,0,1)-1</f>
        <v>8.7434014926278669E-2</v>
      </c>
      <c r="L17" s="9" cm="1">
        <f t="array" aca="1" ref="L17" ca="1">$D17/_xlfn.STOCKHISTORY($B17,L$1,L$1,0,0,1)-1</f>
        <v>0.17014886393314188</v>
      </c>
      <c r="M17" s="9" cm="1">
        <f t="array" aca="1" ref="M17" ca="1">$D17/_xlfn.STOCKHISTORY($B17,M$1,M$1,0,0,1)-1</f>
        <v>0.15872502747785622</v>
      </c>
      <c r="N17" s="9" cm="1">
        <f t="array" aca="1" ref="N17" ca="1">$D17/_xlfn.STOCKHISTORY($B17,N$1,N$1,0,0,1)-1</f>
        <v>0.11656594604697523</v>
      </c>
      <c r="O17" s="9" cm="1">
        <f t="array" aca="1" ref="O17" ca="1">$D17/_xlfn.STOCKHISTORY($B17,O$1,O$1,0,0,1)-1</f>
        <v>9.2138939670932452E-2</v>
      </c>
      <c r="P17" s="9" cm="1">
        <f t="array" aca="1" ref="P17" ca="1">$D17/_xlfn.STOCKHISTORY($B17,P$1,P$1,0,0,1)-1</f>
        <v>1.3057486857724232E-2</v>
      </c>
      <c r="Q17" s="9" cm="1">
        <f t="array" aca="1" ref="Q17" ca="1">$D17/_xlfn.STOCKHISTORY($B17,Q$1,Q$1,0,0,1)-1</f>
        <v>7.2531418312387741E-2</v>
      </c>
    </row>
    <row r="18" spans="1:17" x14ac:dyDescent="0.25">
      <c r="A18" s="7" t="s">
        <v>33</v>
      </c>
      <c r="B18" s="7" t="e" vm="17">
        <v>#VALUE!</v>
      </c>
      <c r="C18" s="7" t="str" cm="1">
        <f t="array" ref="C18">_FV(B18,"Ticker symbol",TRUE)</f>
        <v>XBI</v>
      </c>
      <c r="D18" s="8" cm="1">
        <f t="array" ref="D18">_FV(B18,"Price")</f>
        <v>89.39</v>
      </c>
      <c r="E18" s="9" cm="1">
        <f t="array" ref="E18">_FV(B18,"Change (%)",TRUE)</f>
        <v>9.0299999999999998E-3</v>
      </c>
      <c r="F18" s="9" cm="1">
        <f t="array" aca="1" ref="F18" ca="1">$D18/_xlfn.STOCKHISTORY($B18,F$1,F$1,0,0,1)-1</f>
        <v>9.0303646009708416E-3</v>
      </c>
      <c r="G18" s="9" cm="1">
        <f t="array" aca="1" ref="G18" ca="1">$D18/_xlfn.STOCKHISTORY($B18,G$1,G$1,0,0,1)-1</f>
        <v>2.5585130793942312E-2</v>
      </c>
      <c r="H18" s="9" t="e" cm="1" vm="2">
        <f t="array" aca="1" ref="H18" ca="1">$D18/_xlfn.STOCKHISTORY($B18,H$1,H$1,0,0,1)-1</f>
        <v>#VALUE!</v>
      </c>
      <c r="I18" s="9" cm="1">
        <f t="array" aca="1" ref="I18" ca="1">$D18/_xlfn.STOCKHISTORY($B18,I$1,I$1,0,0,1)-1</f>
        <v>9.9913867355727826E-2</v>
      </c>
      <c r="J18" s="9" cm="1">
        <f t="array" aca="1" ref="J18" ca="1">$D18/_xlfn.STOCKHISTORY($B18,J$1,J$1,0,0,1)-1</f>
        <v>7.6987951807228949E-2</v>
      </c>
      <c r="K18" s="9" cm="1">
        <f t="array" aca="1" ref="K18" ca="1">$D18/_xlfn.STOCKHISTORY($B18,K$1,K$1,0,0,1)-1</f>
        <v>6.9002630949533517E-2</v>
      </c>
      <c r="L18" s="9" cm="1">
        <f t="array" aca="1" ref="L18" ca="1">$D18/_xlfn.STOCKHISTORY($B18,L$1,L$1,0,0,1)-1</f>
        <v>6.721585482330461E-2</v>
      </c>
      <c r="M18" s="9" cm="1">
        <f t="array" aca="1" ref="M18" ca="1">$D18/_xlfn.STOCKHISTORY($B18,M$1,M$1,0,0,1)-1</f>
        <v>0.12695410993444289</v>
      </c>
      <c r="N18" s="9" cm="1">
        <f t="array" aca="1" ref="N18" ca="1">$D18/_xlfn.STOCKHISTORY($B18,N$1,N$1,0,0,1)-1</f>
        <v>7.5691937424789524E-2</v>
      </c>
      <c r="O18" s="9" cm="1">
        <f t="array" aca="1" ref="O18" ca="1">$D18/_xlfn.STOCKHISTORY($B18,O$1,O$1,0,0,1)-1</f>
        <v>0.10181190681622088</v>
      </c>
      <c r="P18" s="9" cm="1">
        <f t="array" aca="1" ref="P18" ca="1">$D18/_xlfn.STOCKHISTORY($B18,P$1,P$1,0,0,1)-1</f>
        <v>0.21075443586617904</v>
      </c>
      <c r="Q18" s="9" cm="1">
        <f t="array" aca="1" ref="Q18" ca="1">$D18/_xlfn.STOCKHISTORY($B18,Q$1,Q$1,0,0,1)-1</f>
        <v>9.1442763603521993E-3</v>
      </c>
    </row>
    <row r="19" spans="1:17" x14ac:dyDescent="0.25">
      <c r="A19" s="7" t="s">
        <v>34</v>
      </c>
      <c r="B19" s="7" t="e" vm="18">
        <v>#VALUE!</v>
      </c>
      <c r="C19" s="7" t="str" cm="1">
        <f t="array" ref="C19">_FV(B19,"Ticker symbol",TRUE)</f>
        <v>XLP</v>
      </c>
      <c r="D19" s="8" cm="1">
        <f t="array" ref="D19">_FV(B19,"Price")</f>
        <v>72.849999999999994</v>
      </c>
      <c r="E19" s="9" cm="1">
        <f t="array" ref="E19">_FV(B19,"Change (%)",TRUE)</f>
        <v>-3.0109999999999998E-3</v>
      </c>
      <c r="F19" s="9" cm="1">
        <f t="array" aca="1" ref="F19" ca="1">$D19/_xlfn.STOCKHISTORY($B19,F$1,F$1,0,0,1)-1</f>
        <v>-3.0108115505679267E-3</v>
      </c>
      <c r="G19" s="9" cm="1">
        <f t="array" aca="1" ref="G19" ca="1">$D19/_xlfn.STOCKHISTORY($B19,G$1,G$1,0,0,1)-1</f>
        <v>0</v>
      </c>
      <c r="H19" s="9" t="e" cm="1" vm="2">
        <f t="array" aca="1" ref="H19" ca="1">$D19/_xlfn.STOCKHISTORY($B19,H$1,H$1,0,0,1)-1</f>
        <v>#VALUE!</v>
      </c>
      <c r="I19" s="9" cm="1">
        <f t="array" aca="1" ref="I19" ca="1">$D19/_xlfn.STOCKHISTORY($B19,I$1,I$1,0,0,1)-1</f>
        <v>-2.9184434968017259E-2</v>
      </c>
      <c r="J19" s="9" cm="1">
        <f t="array" aca="1" ref="J19" ca="1">$D19/_xlfn.STOCKHISTORY($B19,J$1,J$1,0,0,1)-1</f>
        <v>-2.2803487592220062E-2</v>
      </c>
      <c r="K19" s="9" cm="1">
        <f t="array" aca="1" ref="K19" ca="1">$D19/_xlfn.STOCKHISTORY($B19,K$1,K$1,0,0,1)-1</f>
        <v>-5.6224899598393607E-2</v>
      </c>
      <c r="L19" s="9" cm="1">
        <f t="array" aca="1" ref="L19" ca="1">$D19/_xlfn.STOCKHISTORY($B19,L$1,L$1,0,0,1)-1</f>
        <v>-4.3733770671040562E-3</v>
      </c>
      <c r="M19" s="9" cm="1">
        <f t="array" aca="1" ref="M19" ca="1">$D19/_xlfn.STOCKHISTORY($B19,M$1,M$1,0,0,1)-1</f>
        <v>9.1712872770867593E-2</v>
      </c>
      <c r="N19" s="9" cm="1">
        <f t="array" aca="1" ref="N19" ca="1">$D19/_xlfn.STOCKHISTORY($B19,N$1,N$1,0,0,1)-1</f>
        <v>-9.6519847743339326E-3</v>
      </c>
      <c r="O19" s="9" cm="1">
        <f t="array" aca="1" ref="O19" ca="1">$D19/_xlfn.STOCKHISTORY($B19,O$1,O$1,0,0,1)-1</f>
        <v>-2.2016378037320483E-2</v>
      </c>
      <c r="P19" s="9" cm="1">
        <f t="array" aca="1" ref="P19" ca="1">$D19/_xlfn.STOCKHISTORY($B19,P$1,P$1,0,0,1)-1</f>
        <v>-6.1695002575991809E-2</v>
      </c>
      <c r="Q19" s="9" cm="1">
        <f t="array" aca="1" ref="Q19" ca="1">$D19/_xlfn.STOCKHISTORY($B19,Q$1,Q$1,0,0,1)-1</f>
        <v>-3.7394291754757059E-2</v>
      </c>
    </row>
    <row r="20" spans="1:17" x14ac:dyDescent="0.25">
      <c r="A20" s="7" t="s">
        <v>35</v>
      </c>
      <c r="B20" s="7" t="e" vm="19">
        <v>#VALUE!</v>
      </c>
      <c r="C20" s="7" t="str" cm="1">
        <f t="array" ref="C20">_FV(B20,"Ticker symbol",TRUE)</f>
        <v>XLY</v>
      </c>
      <c r="D20" s="8" cm="1">
        <f t="array" ref="D20">_FV(B20,"Price")</f>
        <v>147.88999999999999</v>
      </c>
      <c r="E20" s="9" cm="1">
        <f t="array" ref="E20">_FV(B20,"Change (%)",TRUE)</f>
        <v>2.2682000000000001E-2</v>
      </c>
      <c r="F20" s="9" cm="1">
        <f t="array" aca="1" ref="F20" ca="1">$D20/_xlfn.STOCKHISTORY($B20,F$1,F$1,0,0,1)-1</f>
        <v>2.2681695595048623E-2</v>
      </c>
      <c r="G20" s="9" cm="1">
        <f t="array" aca="1" ref="G20" ca="1">$D20/_xlfn.STOCKHISTORY($B20,G$1,G$1,0,0,1)-1</f>
        <v>4.7750619907899194E-2</v>
      </c>
      <c r="H20" s="9" t="e" cm="1" vm="2">
        <f t="array" aca="1" ref="H20" ca="1">$D20/_xlfn.STOCKHISTORY($B20,H$1,H$1,0,0,1)-1</f>
        <v>#VALUE!</v>
      </c>
      <c r="I20" s="9" cm="1">
        <f t="array" aca="1" ref="I20" ca="1">$D20/_xlfn.STOCKHISTORY($B20,I$1,I$1,0,0,1)-1</f>
        <v>0.11304282381274922</v>
      </c>
      <c r="J20" s="9" cm="1">
        <f t="array" aca="1" ref="J20" ca="1">$D20/_xlfn.STOCKHISTORY($B20,J$1,J$1,0,0,1)-1</f>
        <v>0.14501393620315883</v>
      </c>
      <c r="K20" s="9" cm="1">
        <f t="array" aca="1" ref="K20" ca="1">$D20/_xlfn.STOCKHISTORY($B20,K$1,K$1,0,0,1)-1</f>
        <v>1.17671204761578E-2</v>
      </c>
      <c r="L20" s="9" cm="1">
        <f t="array" aca="1" ref="L20" ca="1">$D20/_xlfn.STOCKHISTORY($B20,L$1,L$1,0,0,1)-1</f>
        <v>2.0212472406180959E-2</v>
      </c>
      <c r="M20" s="9" cm="1">
        <f t="array" aca="1" ref="M20" ca="1">$D20/_xlfn.STOCKHISTORY($B20,M$1,M$1,0,0,1)-1</f>
        <v>3.8188838188838226E-2</v>
      </c>
      <c r="N20" s="9" cm="1">
        <f t="array" aca="1" ref="N20" ca="1">$D20/_xlfn.STOCKHISTORY($B20,N$1,N$1,0,0,1)-1</f>
        <v>-5.8385330446963035E-2</v>
      </c>
      <c r="O20" s="9" cm="1">
        <f t="array" aca="1" ref="O20" ca="1">$D20/_xlfn.STOCKHISTORY($B20,O$1,O$1,0,0,1)-1</f>
        <v>-9.1752134127617957E-2</v>
      </c>
      <c r="P20" s="9" cm="1">
        <f t="array" aca="1" ref="P20" ca="1">$D20/_xlfn.STOCKHISTORY($B20,P$1,P$1,0,0,1)-1</f>
        <v>-9.2030943025540379E-2</v>
      </c>
      <c r="Q20" s="9" cm="1">
        <f t="array" aca="1" ref="Q20" ca="1">$D20/_xlfn.STOCKHISTORY($B20,Q$1,Q$1,0,0,1)-1</f>
        <v>-0.16962380685008427</v>
      </c>
    </row>
    <row r="21" spans="1:17" x14ac:dyDescent="0.25">
      <c r="A21" s="7" t="s">
        <v>36</v>
      </c>
      <c r="B21" s="7" t="e" vm="20">
        <v>#VALUE!</v>
      </c>
      <c r="C21" s="7" t="str" cm="1">
        <f t="array" ref="C21">_FV(B21,"Ticker symbol",TRUE)</f>
        <v>VGIT</v>
      </c>
      <c r="D21" s="8" cm="1">
        <f t="array" ref="D21">_FV(B21,"Price")</f>
        <v>59.77</v>
      </c>
      <c r="E21" s="9" cm="1">
        <f t="array" ref="E21">_FV(B21,"Change (%)",TRUE)</f>
        <v>-1.5040000000000001E-3</v>
      </c>
      <c r="F21" s="9" cm="1">
        <f t="array" aca="1" ref="F21" ca="1">$D21/_xlfn.STOCKHISTORY($B21,F$1,F$1,0,0,1)-1</f>
        <v>-1.5035081857667221E-3</v>
      </c>
      <c r="G21" s="9" cm="1">
        <f t="array" aca="1" ref="G21" ca="1">$D21/_xlfn.STOCKHISTORY($B21,G$1,G$1,0,0,1)-1</f>
        <v>3.3472803347289748E-4</v>
      </c>
      <c r="H21" s="9" t="e" cm="1" vm="2">
        <f t="array" aca="1" ref="H21" ca="1">$D21/_xlfn.STOCKHISTORY($B21,H$1,H$1,0,0,1)-1</f>
        <v>#VALUE!</v>
      </c>
      <c r="I21" s="9" cm="1">
        <f t="array" aca="1" ref="I21" ca="1">$D21/_xlfn.STOCKHISTORY($B21,I$1,I$1,0,0,1)-1</f>
        <v>3.5258562793820669E-3</v>
      </c>
      <c r="J21" s="9" cm="1">
        <f t="array" aca="1" ref="J21" ca="1">$D21/_xlfn.STOCKHISTORY($B21,J$1,J$1,0,0,1)-1</f>
        <v>2.2058823529411908E-2</v>
      </c>
      <c r="K21" s="9" cm="1">
        <f t="array" aca="1" ref="K21" ca="1">$D21/_xlfn.STOCKHISTORY($B21,K$1,K$1,0,0,1)-1</f>
        <v>1.0652688535678134E-2</v>
      </c>
      <c r="L21" s="9" cm="1">
        <f t="array" aca="1" ref="L21" ca="1">$D21/_xlfn.STOCKHISTORY($B21,L$1,L$1,0,0,1)-1</f>
        <v>3.1228433402346489E-2</v>
      </c>
      <c r="M21" s="9" cm="1">
        <f t="array" aca="1" ref="M21" ca="1">$D21/_xlfn.STOCKHISTORY($B21,M$1,M$1,0,0,1)-1</f>
        <v>2.5038586863316725E-2</v>
      </c>
      <c r="N21" s="9" cm="1">
        <f t="array" aca="1" ref="N21" ca="1">$D21/_xlfn.STOCKHISTORY($B21,N$1,N$1,0,0,1)-1</f>
        <v>-1.2718863561281712E-2</v>
      </c>
      <c r="O21" s="9" cm="1">
        <f t="array" aca="1" ref="O21" ca="1">$D21/_xlfn.STOCKHISTORY($B21,O$1,O$1,0,0,1)-1</f>
        <v>-3.983935742971878E-2</v>
      </c>
      <c r="P21" s="9" cm="1">
        <f t="array" aca="1" ref="P21" ca="1">$D21/_xlfn.STOCKHISTORY($B21,P$1,P$1,0,0,1)-1</f>
        <v>-2.4800130527002695E-2</v>
      </c>
      <c r="Q21" s="9" cm="1">
        <f t="array" aca="1" ref="Q21" ca="1">$D21/_xlfn.STOCKHISTORY($B21,Q$1,Q$1,0,0,1)-1</f>
        <v>-8.6365025985936983E-2</v>
      </c>
    </row>
    <row r="22" spans="1:17" x14ac:dyDescent="0.25">
      <c r="A22" s="7" t="s">
        <v>37</v>
      </c>
      <c r="B22" s="7" t="e" vm="21">
        <v>#VALUE!</v>
      </c>
      <c r="C22" s="7" t="str" cm="1">
        <f t="array" ref="C22">_FV(B22,"Ticker symbol",TRUE)</f>
        <v>SHV</v>
      </c>
      <c r="D22" s="8" cm="1">
        <f t="array" ref="D22">_FV(B22,"Price")</f>
        <v>110.26</v>
      </c>
      <c r="E22" s="9" cm="1">
        <f t="array" ref="E22">_FV(B22,"Change (%)",TRUE)</f>
        <v>9.0699999999999996E-5</v>
      </c>
      <c r="F22" s="9" cm="1">
        <f t="array" aca="1" ref="F22" ca="1">$D22/_xlfn.STOCKHISTORY($B22,F$1,F$1,0,0,1)-1</f>
        <v>9.0702947845855419E-5</v>
      </c>
      <c r="G22" s="9" cm="1">
        <f t="array" aca="1" ref="G22" ca="1">$D22/_xlfn.STOCKHISTORY($B22,G$1,G$1,0,0,1)-1</f>
        <v>8.1691930652638689E-4</v>
      </c>
      <c r="H22" s="9" t="e" cm="1" vm="2">
        <f t="array" aca="1" ref="H22" ca="1">$D22/_xlfn.STOCKHISTORY($B22,H$1,H$1,0,0,1)-1</f>
        <v>#VALUE!</v>
      </c>
      <c r="I22" s="9" cm="1">
        <f t="array" aca="1" ref="I22" ca="1">$D22/_xlfn.STOCKHISTORY($B22,I$1,I$1,0,0,1)-1</f>
        <v>2.3636363636363455E-3</v>
      </c>
      <c r="J22" s="9" cm="1">
        <f t="array" aca="1" ref="J22" ca="1">$D22/_xlfn.STOCKHISTORY($B22,J$1,J$1,0,0,1)-1</f>
        <v>3.0931586608442529E-3</v>
      </c>
      <c r="K22" s="9" cm="1">
        <f t="array" aca="1" ref="K22" ca="1">$D22/_xlfn.STOCKHISTORY($B22,K$1,K$1,0,0,1)-1</f>
        <v>1.4532243415077417E-3</v>
      </c>
      <c r="L22" s="9" cm="1">
        <f t="array" aca="1" ref="L22" ca="1">$D22/_xlfn.STOCKHISTORY($B22,L$1,L$1,0,0,1)-1</f>
        <v>2.454768615328673E-3</v>
      </c>
      <c r="M22" s="9" cm="1">
        <f t="array" aca="1" ref="M22" ca="1">$D22/_xlfn.STOCKHISTORY($B22,M$1,M$1,0,0,1)-1</f>
        <v>2.3636363636363455E-3</v>
      </c>
      <c r="N22" s="9" cm="1">
        <f t="array" aca="1" ref="N22" ca="1">$D22/_xlfn.STOCKHISTORY($B22,N$1,N$1,0,0,1)-1</f>
        <v>1.180423136293518E-3</v>
      </c>
      <c r="O22" s="9" cm="1">
        <f t="array" aca="1" ref="O22" ca="1">$D22/_xlfn.STOCKHISTORY($B22,O$1,O$1,0,0,1)-1</f>
        <v>1.2713403559752035E-3</v>
      </c>
      <c r="P22" s="9" cm="1">
        <f t="array" aca="1" ref="P22" ca="1">$D22/_xlfn.STOCKHISTORY($B22,P$1,P$1,0,0,1)-1</f>
        <v>5.444646098002881E-4</v>
      </c>
      <c r="Q22" s="9" cm="1">
        <f t="array" aca="1" ref="Q22" ca="1">$D22/_xlfn.STOCKHISTORY($B22,Q$1,Q$1,0,0,1)-1</f>
        <v>-6.3446025559676933E-4</v>
      </c>
    </row>
    <row r="23" spans="1:17" x14ac:dyDescent="0.25">
      <c r="A23" s="7" t="s">
        <v>38</v>
      </c>
      <c r="B23" s="7" t="e" vm="22">
        <v>#VALUE!</v>
      </c>
      <c r="C23" s="7" t="str" cm="1">
        <f t="array" ref="C23">_FV(B23,"Ticker symbol",TRUE)</f>
        <v>XOP</v>
      </c>
      <c r="D23" s="8" cm="1">
        <f t="array" ref="D23">_FV(B23,"Price")</f>
        <v>143.46</v>
      </c>
      <c r="E23" s="9" cm="1">
        <f t="array" ref="E23">_FV(B23,"Change (%)",TRUE)</f>
        <v>-1.3682000000000001E-2</v>
      </c>
      <c r="F23" s="9" cm="1">
        <f t="array" aca="1" ref="F23" ca="1">$D23/_xlfn.STOCKHISTORY($B23,F$1,F$1,0,0,1)-1</f>
        <v>-1.3681677552423333E-2</v>
      </c>
      <c r="G23" s="9" cm="1">
        <f t="array" aca="1" ref="G23" ca="1">$D23/_xlfn.STOCKHISTORY($B23,G$1,G$1,0,0,1)-1</f>
        <v>-1.9479615973284625E-3</v>
      </c>
      <c r="H23" s="9" t="e" cm="1" vm="2">
        <f t="array" aca="1" ref="H23" ca="1">$D23/_xlfn.STOCKHISTORY($B23,H$1,H$1,0,0,1)-1</f>
        <v>#VALUE!</v>
      </c>
      <c r="I23" s="9" cm="1">
        <f t="array" aca="1" ref="I23" ca="1">$D23/_xlfn.STOCKHISTORY($B23,I$1,I$1,0,0,1)-1</f>
        <v>7.9458239277652387E-2</v>
      </c>
      <c r="J23" s="9" cm="1">
        <f t="array" aca="1" ref="J23" ca="1">$D23/_xlfn.STOCKHISTORY($B23,J$1,J$1,0,0,1)-1</f>
        <v>5.5784515749190522E-2</v>
      </c>
      <c r="K23" s="9" cm="1">
        <f t="array" aca="1" ref="K23" ca="1">$D23/_xlfn.STOCKHISTORY($B23,K$1,K$1,0,0,1)-1</f>
        <v>-5.692874046805152E-2</v>
      </c>
      <c r="L23" s="9" cm="1">
        <f t="array" aca="1" ref="L23" ca="1">$D23/_xlfn.STOCKHISTORY($B23,L$1,L$1,0,0,1)-1</f>
        <v>-3.892275741944129E-2</v>
      </c>
      <c r="M23" s="9" cm="1">
        <f t="array" aca="1" ref="M23" ca="1">$D23/_xlfn.STOCKHISTORY($B23,M$1,M$1,0,0,1)-1</f>
        <v>0.1502565747273894</v>
      </c>
      <c r="N23" s="9" cm="1">
        <f t="array" aca="1" ref="N23" ca="1">$D23/_xlfn.STOCKHISTORY($B23,N$1,N$1,0,0,1)-1</f>
        <v>1.116538729937222E-3</v>
      </c>
      <c r="O23" s="9" cm="1">
        <f t="array" aca="1" ref="O23" ca="1">$D23/_xlfn.STOCKHISTORY($B23,O$1,O$1,0,0,1)-1</f>
        <v>4.700043789227859E-2</v>
      </c>
      <c r="P23" s="9" cm="1">
        <f t="array" aca="1" ref="P23" ca="1">$D23/_xlfn.STOCKHISTORY($B23,P$1,P$1,0,0,1)-1</f>
        <v>8.8384796297701351E-2</v>
      </c>
      <c r="Q23" s="9" cm="1">
        <f t="array" aca="1" ref="Q23" ca="1">$D23/_xlfn.STOCKHISTORY($B23,Q$1,Q$1,0,0,1)-1</f>
        <v>0.35314091680814963</v>
      </c>
    </row>
    <row r="24" spans="1:17" x14ac:dyDescent="0.25">
      <c r="A24" s="7" t="s">
        <v>39</v>
      </c>
      <c r="B24" s="7" t="e" vm="23">
        <v>#VALUE!</v>
      </c>
      <c r="C24" s="7" t="str" cm="1">
        <f t="array" ref="C24">_FV(B24,"Ticker symbol",TRUE)</f>
        <v>SPY</v>
      </c>
      <c r="D24" s="8" cm="1">
        <f t="array" ref="D24">_FV(B24,"Price")</f>
        <v>405.68</v>
      </c>
      <c r="E24" s="9" cm="1">
        <f t="array" ref="E24">_FV(B24,"Change (%)",TRUE)</f>
        <v>2.2980000000000001E-3</v>
      </c>
      <c r="F24" s="9" cm="1">
        <f t="array" aca="1" ref="F24" ca="1">$D24/_xlfn.STOCKHISTORY($B24,F$1,F$1,0,0,1)-1</f>
        <v>2.2977146386657932E-3</v>
      </c>
      <c r="G24" s="9" cm="1">
        <f t="array" aca="1" ref="G24" ca="1">$D24/_xlfn.STOCKHISTORY($B24,G$1,G$1,0,0,1)-1</f>
        <v>1.260514689364256E-2</v>
      </c>
      <c r="H24" s="9" t="e" cm="1" vm="2">
        <f t="array" aca="1" ref="H24" ca="1">$D24/_xlfn.STOCKHISTORY($B24,H$1,H$1,0,0,1)-1</f>
        <v>#VALUE!</v>
      </c>
      <c r="I24" s="9" cm="1">
        <f t="array" aca="1" ref="I24" ca="1">$D24/_xlfn.STOCKHISTORY($B24,I$1,I$1,0,0,1)-1</f>
        <v>4.5944412932501288E-2</v>
      </c>
      <c r="J24" s="9" cm="1">
        <f t="array" aca="1" ref="J24" ca="1">$D24/_xlfn.STOCKHISTORY($B24,J$1,J$1,0,0,1)-1</f>
        <v>6.0795439688309028E-2</v>
      </c>
      <c r="K24" s="9" cm="1">
        <f t="array" aca="1" ref="K24" ca="1">$D24/_xlfn.STOCKHISTORY($B24,K$1,K$1,0,0,1)-1</f>
        <v>-4.9058084772370947E-3</v>
      </c>
      <c r="L24" s="9" cm="1">
        <f t="array" aca="1" ref="L24" ca="1">$D24/_xlfn.STOCKHISTORY($B24,L$1,L$1,0,0,1)-1</f>
        <v>4.2825561667780621E-2</v>
      </c>
      <c r="M24" s="9" cm="1">
        <f t="array" aca="1" ref="M24" ca="1">$D24/_xlfn.STOCKHISTORY($B24,M$1,M$1,0,0,1)-1</f>
        <v>0.13578587826866007</v>
      </c>
      <c r="N24" s="9" cm="1">
        <f t="array" aca="1" ref="N24" ca="1">$D24/_xlfn.STOCKHISTORY($B24,N$1,N$1,0,0,1)-1</f>
        <v>1.8758946284623823E-2</v>
      </c>
      <c r="O24" s="9" cm="1">
        <f t="array" aca="1" ref="O24" ca="1">$D24/_xlfn.STOCKHISTORY($B24,O$1,O$1,0,0,1)-1</f>
        <v>-1.5315905725867163E-2</v>
      </c>
      <c r="P24" s="9" cm="1">
        <f t="array" aca="1" ref="P24" ca="1">$D24/_xlfn.STOCKHISTORY($B24,P$1,P$1,0,0,1)-1</f>
        <v>-1.5339805825242747E-2</v>
      </c>
      <c r="Q24" s="9" cm="1">
        <f t="array" aca="1" ref="Q24" ca="1">$D24/_xlfn.STOCKHISTORY($B24,Q$1,Q$1,0,0,1)-1</f>
        <v>-8.2068107251951572E-2</v>
      </c>
    </row>
    <row r="25" spans="1:17" x14ac:dyDescent="0.25">
      <c r="A25" s="7" t="s">
        <v>40</v>
      </c>
      <c r="B25" s="7" t="e" vm="24">
        <v>#VALUE!</v>
      </c>
      <c r="C25" s="7" t="str" cm="1">
        <f t="array" ref="C25">_FV(B25,"Ticker symbol",TRUE)</f>
        <v>IEF</v>
      </c>
      <c r="D25" s="8" cm="1">
        <f t="array" ref="D25">_FV(B25,"Price")</f>
        <v>99.02</v>
      </c>
      <c r="E25" s="9" cm="1">
        <f t="array" ref="E25">_FV(B25,"Change (%)",TRUE)</f>
        <v>-1.5129999999999998E-3</v>
      </c>
      <c r="F25" s="9" cm="1">
        <f t="array" aca="1" ref="F25" ca="1">$D25/_xlfn.STOCKHISTORY($B25,F$1,F$1,0,0,1)-1</f>
        <v>-1.512554199858851E-3</v>
      </c>
      <c r="G25" s="9" cm="1">
        <f t="array" aca="1" ref="G25" ca="1">$D25/_xlfn.STOCKHISTORY($B25,G$1,G$1,0,0,1)-1</f>
        <v>1.7197774405666166E-3</v>
      </c>
      <c r="H25" s="9" t="e" cm="1" vm="2">
        <f t="array" aca="1" ref="H25" ca="1">$D25/_xlfn.STOCKHISTORY($B25,H$1,H$1,0,0,1)-1</f>
        <v>#VALUE!</v>
      </c>
      <c r="I25" s="9" cm="1">
        <f t="array" aca="1" ref="I25" ca="1">$D25/_xlfn.STOCKHISTORY($B25,I$1,I$1,0,0,1)-1</f>
        <v>3.954172158572522E-3</v>
      </c>
      <c r="J25" s="9" cm="1">
        <f t="array" aca="1" ref="J25" ca="1">$D25/_xlfn.STOCKHISTORY($B25,J$1,J$1,0,0,1)-1</f>
        <v>3.3827521403215544E-2</v>
      </c>
      <c r="K25" s="9" cm="1">
        <f t="array" aca="1" ref="K25" ca="1">$D25/_xlfn.STOCKHISTORY($B25,K$1,K$1,0,0,1)-1</f>
        <v>1.4445241266263675E-2</v>
      </c>
      <c r="L25" s="9" cm="1">
        <f t="array" aca="1" ref="L25" ca="1">$D25/_xlfn.STOCKHISTORY($B25,L$1,L$1,0,0,1)-1</f>
        <v>4.4074230282581173E-2</v>
      </c>
      <c r="M25" s="9" cm="1">
        <f t="array" aca="1" ref="M25" ca="1">$D25/_xlfn.STOCKHISTORY($B25,M$1,M$1,0,0,1)-1</f>
        <v>3.1565788102927428E-2</v>
      </c>
      <c r="N25" s="9" cm="1">
        <f t="array" aca="1" ref="N25" ca="1">$D25/_xlfn.STOCKHISTORY($B25,N$1,N$1,0,0,1)-1</f>
        <v>-2.3086029992107404E-2</v>
      </c>
      <c r="O25" s="9" cm="1">
        <f t="array" aca="1" ref="O25" ca="1">$D25/_xlfn.STOCKHISTORY($B25,O$1,O$1,0,0,1)-1</f>
        <v>-5.8476751925454096E-2</v>
      </c>
      <c r="P25" s="9" cm="1">
        <f t="array" aca="1" ref="P25" ca="1">$D25/_xlfn.STOCKHISTORY($B25,P$1,P$1,0,0,1)-1</f>
        <v>-3.6864118276432323E-2</v>
      </c>
      <c r="Q25" s="9" cm="1">
        <f t="array" aca="1" ref="Q25" ca="1">$D25/_xlfn.STOCKHISTORY($B25,Q$1,Q$1,0,0,1)-1</f>
        <v>-0.12036954783690146</v>
      </c>
    </row>
    <row r="26" spans="1:17" x14ac:dyDescent="0.25">
      <c r="A26" s="7" t="s">
        <v>41</v>
      </c>
      <c r="B26" s="7" t="e" vm="25">
        <v>#VALUE!</v>
      </c>
      <c r="C26" s="7" t="str" cm="1">
        <f t="array" ref="C26">_FV(B26,"Ticker symbol",TRUE)</f>
        <v>ITB</v>
      </c>
      <c r="D26" s="8" cm="1">
        <f t="array" ref="D26">_FV(B26,"Price")</f>
        <v>67.64</v>
      </c>
      <c r="E26" s="9" cm="1">
        <f t="array" ref="E26">_FV(B26,"Change (%)",TRUE)</f>
        <v>5.7989999999999995E-3</v>
      </c>
      <c r="F26" s="9" cm="1">
        <f t="array" aca="1" ref="F26" ca="1">$D26/_xlfn.STOCKHISTORY($B26,F$1,F$1,0,0,1)-1</f>
        <v>5.7992565055762224E-3</v>
      </c>
      <c r="G26" s="9" cm="1">
        <f t="array" aca="1" ref="G26" ca="1">$D26/_xlfn.STOCKHISTORY($B26,G$1,G$1,0,0,1)-1</f>
        <v>1.821466205027833E-2</v>
      </c>
      <c r="H26" s="9" t="e" cm="1" vm="2">
        <f t="array" aca="1" ref="H26" ca="1">$D26/_xlfn.STOCKHISTORY($B26,H$1,H$1,0,0,1)-1</f>
        <v>#VALUE!</v>
      </c>
      <c r="I26" s="9" cm="1">
        <f t="array" aca="1" ref="I26" ca="1">$D26/_xlfn.STOCKHISTORY($B26,I$1,I$1,0,0,1)-1</f>
        <v>6.3020587773062964E-2</v>
      </c>
      <c r="J26" s="9" cm="1">
        <f t="array" aca="1" ref="J26" ca="1">$D26/_xlfn.STOCKHISTORY($B26,J$1,J$1,0,0,1)-1</f>
        <v>0.1160795313917995</v>
      </c>
      <c r="K26" s="9" cm="1">
        <f t="array" aca="1" ref="K26" ca="1">$D26/_xlfn.STOCKHISTORY($B26,K$1,K$1,0,0,1)-1</f>
        <v>0.11103810775295653</v>
      </c>
      <c r="L26" s="9" cm="1">
        <f t="array" aca="1" ref="L26" ca="1">$D26/_xlfn.STOCKHISTORY($B26,L$1,L$1,0,0,1)-1</f>
        <v>0.18729155695980348</v>
      </c>
      <c r="M26" s="9" cm="1">
        <f t="array" aca="1" ref="M26" ca="1">$D26/_xlfn.STOCKHISTORY($B26,M$1,M$1,0,0,1)-1</f>
        <v>0.2997694081475788</v>
      </c>
      <c r="N26" s="9" cm="1">
        <f t="array" aca="1" ref="N26" ca="1">$D26/_xlfn.STOCKHISTORY($B26,N$1,N$1,0,0,1)-1</f>
        <v>0.1906354515050166</v>
      </c>
      <c r="O26" s="9" cm="1">
        <f t="array" aca="1" ref="O26" ca="1">$D26/_xlfn.STOCKHISTORY($B26,O$1,O$1,0,0,1)-1</f>
        <v>0.1074001309757695</v>
      </c>
      <c r="P26" s="9" cm="1">
        <f t="array" aca="1" ref="P26" ca="1">$D26/_xlfn.STOCKHISTORY($B26,P$1,P$1,0,0,1)-1</f>
        <v>0.17125541125541122</v>
      </c>
      <c r="Q26" s="9" cm="1">
        <f t="array" aca="1" ref="Q26" ca="1">$D26/_xlfn.STOCKHISTORY($B26,Q$1,Q$1,0,0,1)-1</f>
        <v>-1.7717107173976121E-2</v>
      </c>
    </row>
    <row r="27" spans="1:17" x14ac:dyDescent="0.25">
      <c r="A27" s="7" t="s">
        <v>42</v>
      </c>
      <c r="B27" s="7" t="e" vm="26">
        <v>#VALUE!</v>
      </c>
      <c r="C27" s="7" t="str" cm="1">
        <f t="array" ref="C27">_FV(B27,"Ticker symbol",TRUE)</f>
        <v>XLB</v>
      </c>
      <c r="D27" s="8" cm="1">
        <f t="array" ref="D27">_FV(B27,"Price")</f>
        <v>83.38</v>
      </c>
      <c r="E27" s="9" cm="1">
        <f t="array" ref="E27">_FV(B27,"Change (%)",TRUE)</f>
        <v>-3.4660000000000003E-3</v>
      </c>
      <c r="F27" s="9" cm="1">
        <f t="array" aca="1" ref="F27" ca="1">$D27/_xlfn.STOCKHISTORY($B27,F$1,F$1,0,0,1)-1</f>
        <v>-3.4659973706228087E-3</v>
      </c>
      <c r="G27" s="9" cm="1">
        <f t="array" aca="1" ref="G27" ca="1">$D27/_xlfn.STOCKHISTORY($B27,G$1,G$1,0,0,1)-1</f>
        <v>3.9735099337747659E-3</v>
      </c>
      <c r="H27" s="9" t="e" cm="1" vm="2">
        <f t="array" aca="1" ref="H27" ca="1">$D27/_xlfn.STOCKHISTORY($B27,H$1,H$1,0,0,1)-1</f>
        <v>#VALUE!</v>
      </c>
      <c r="I27" s="9" cm="1">
        <f t="array" aca="1" ref="I27" ca="1">$D27/_xlfn.STOCKHISTORY($B27,I$1,I$1,0,0,1)-1</f>
        <v>3.0909990108803242E-2</v>
      </c>
      <c r="J27" s="9" cm="1">
        <f t="array" aca="1" ref="J27" ca="1">$D27/_xlfn.STOCKHISTORY($B27,J$1,J$1,0,0,1)-1</f>
        <v>7.3377960865087299E-2</v>
      </c>
      <c r="K27" s="9" cm="1">
        <f t="array" aca="1" ref="K27" ca="1">$D27/_xlfn.STOCKHISTORY($B27,K$1,K$1,0,0,1)-1</f>
        <v>7.6132930513594932E-3</v>
      </c>
      <c r="L27" s="9" cm="1">
        <f t="array" aca="1" ref="L27" ca="1">$D27/_xlfn.STOCKHISTORY($B27,L$1,L$1,0,0,1)-1</f>
        <v>0.11545150501672241</v>
      </c>
      <c r="M27" s="9" cm="1">
        <f t="array" aca="1" ref="M27" ca="1">$D27/_xlfn.STOCKHISTORY($B27,M$1,M$1,0,0,1)-1</f>
        <v>0.22599617703278918</v>
      </c>
      <c r="N27" s="9" cm="1">
        <f t="array" aca="1" ref="N27" ca="1">$D27/_xlfn.STOCKHISTORY($B27,N$1,N$1,0,0,1)-1</f>
        <v>9.2075965946299965E-2</v>
      </c>
      <c r="O27" s="9" cm="1">
        <f t="array" aca="1" ref="O27" ca="1">$D27/_xlfn.STOCKHISTORY($B27,O$1,O$1,0,0,1)-1</f>
        <v>6.7195699475233628E-2</v>
      </c>
      <c r="P27" s="9" cm="1">
        <f t="array" aca="1" ref="P27" ca="1">$D27/_xlfn.STOCKHISTORY($B27,P$1,P$1,0,0,1)-1</f>
        <v>-1.9404915912031084E-2</v>
      </c>
      <c r="Q27" s="9" cm="1">
        <f t="array" aca="1" ref="Q27" ca="1">$D27/_xlfn.STOCKHISTORY($B27,Q$1,Q$1,0,0,1)-1</f>
        <v>1.9226147560682527E-3</v>
      </c>
    </row>
    <row r="28" spans="1:17" x14ac:dyDescent="0.25">
      <c r="A28" s="7" t="s">
        <v>43</v>
      </c>
      <c r="B28" s="7" t="e" vm="27">
        <v>#VALUE!</v>
      </c>
      <c r="C28" s="7" t="str" cm="1">
        <f t="array" ref="C28">_FV(B28,"Ticker symbol",TRUE)</f>
        <v>XRT</v>
      </c>
      <c r="D28" s="8" cm="1">
        <f t="array" ref="D28">_FV(B28,"Price")</f>
        <v>68.78</v>
      </c>
      <c r="E28" s="9" cm="1">
        <f t="array" ref="E28">_FV(B28,"Change (%)",TRUE)</f>
        <v>1.7906999999999999E-2</v>
      </c>
      <c r="F28" s="9" cm="1">
        <f t="array" aca="1" ref="F28" ca="1">$D28/_xlfn.STOCKHISTORY($B28,F$1,F$1,0,0,1)-1</f>
        <v>1.7907355335208042E-2</v>
      </c>
      <c r="G28" s="9" cm="1">
        <f t="array" aca="1" ref="G28" ca="1">$D28/_xlfn.STOCKHISTORY($B28,G$1,G$1,0,0,1)-1</f>
        <v>2.427401340282942E-2</v>
      </c>
      <c r="H28" s="9" t="e" cm="1" vm="2">
        <f t="array" aca="1" ref="H28" ca="1">$D28/_xlfn.STOCKHISTORY($B28,H$1,H$1,0,0,1)-1</f>
        <v>#VALUE!</v>
      </c>
      <c r="I28" s="9" cm="1">
        <f t="array" aca="1" ref="I28" ca="1">$D28/_xlfn.STOCKHISTORY($B28,I$1,I$1,0,0,1)-1</f>
        <v>0.10118475824527695</v>
      </c>
      <c r="J28" s="9" cm="1">
        <f t="array" aca="1" ref="J28" ca="1">$D28/_xlfn.STOCKHISTORY($B28,J$1,J$1,0,0,1)-1</f>
        <v>0.13779983457402811</v>
      </c>
      <c r="K28" s="9" cm="1">
        <f t="array" aca="1" ref="K28" ca="1">$D28/_xlfn.STOCKHISTORY($B28,K$1,K$1,0,0,1)-1</f>
        <v>2.2294887039238986E-2</v>
      </c>
      <c r="L28" s="9" cm="1">
        <f t="array" aca="1" ref="L28" ca="1">$D28/_xlfn.STOCKHISTORY($B28,L$1,L$1,0,0,1)-1</f>
        <v>8.8807978470793136E-2</v>
      </c>
      <c r="M28" s="9" cm="1">
        <f t="array" aca="1" ref="M28" ca="1">$D28/_xlfn.STOCKHISTORY($B28,M$1,M$1,0,0,1)-1</f>
        <v>0.21863926293408942</v>
      </c>
      <c r="N28" s="9" cm="1">
        <f t="array" aca="1" ref="N28" ca="1">$D28/_xlfn.STOCKHISTORY($B28,N$1,N$1,0,0,1)-1</f>
        <v>6.5200557534458747E-2</v>
      </c>
      <c r="O28" s="9" cm="1">
        <f t="array" aca="1" ref="O28" ca="1">$D28/_xlfn.STOCKHISTORY($B28,O$1,O$1,0,0,1)-1</f>
        <v>8.1276528847665563E-2</v>
      </c>
      <c r="P28" s="9" cm="1">
        <f t="array" aca="1" ref="P28" ca="1">$D28/_xlfn.STOCKHISTORY($B28,P$1,P$1,0,0,1)-1</f>
        <v>-2.1203927707414194E-2</v>
      </c>
      <c r="Q28" s="9" cm="1">
        <f t="array" aca="1" ref="Q28" ca="1">$D28/_xlfn.STOCKHISTORY($B28,Q$1,Q$1,0,0,1)-1</f>
        <v>-0.12471366759989821</v>
      </c>
    </row>
    <row r="29" spans="1:17" x14ac:dyDescent="0.25">
      <c r="A29" s="7" t="s">
        <v>44</v>
      </c>
      <c r="B29" s="7" t="e" vm="28">
        <v>#VALUE!</v>
      </c>
      <c r="C29" s="7" t="str" cm="1">
        <f t="array" ref="C29">_FV(B29,"Ticker symbol",TRUE)</f>
        <v>XSW</v>
      </c>
      <c r="D29" s="8" cm="1">
        <f t="array" ref="D29">_FV(B29,"Price")</f>
        <v>121.8668</v>
      </c>
      <c r="E29" s="9" cm="1">
        <f t="array" ref="E29">_FV(B29,"Change (%)",TRUE)</f>
        <v>1.1390000000000001E-2</v>
      </c>
      <c r="F29" s="9" cm="1">
        <f t="array" aca="1" ref="F29" ca="1">$D29/_xlfn.STOCKHISTORY($B29,F$1,F$1,0,0,1)-1</f>
        <v>1.1389740934018455E-2</v>
      </c>
      <c r="G29" s="9" cm="1">
        <f t="array" aca="1" ref="G29" ca="1">$D29/_xlfn.STOCKHISTORY($B29,G$1,G$1,0,0,1)-1</f>
        <v>1.9114224572277738E-2</v>
      </c>
      <c r="H29" s="9" t="e" cm="1" vm="2">
        <f t="array" aca="1" ref="H29" ca="1">$D29/_xlfn.STOCKHISTORY($B29,H$1,H$1,0,0,1)-1</f>
        <v>#VALUE!</v>
      </c>
      <c r="I29" s="9" cm="1">
        <f t="array" aca="1" ref="I29" ca="1">$D29/_xlfn.STOCKHISTORY($B29,I$1,I$1,0,0,1)-1</f>
        <v>0.10406695421901979</v>
      </c>
      <c r="J29" s="9" cm="1">
        <f t="array" aca="1" ref="J29" ca="1">$D29/_xlfn.STOCKHISTORY($B29,J$1,J$1,0,0,1)-1</f>
        <v>0.12092347314201612</v>
      </c>
      <c r="K29" s="9" cm="1">
        <f t="array" aca="1" ref="K29" ca="1">$D29/_xlfn.STOCKHISTORY($B29,K$1,K$1,0,0,1)-1</f>
        <v>8.2971652003910101E-2</v>
      </c>
      <c r="L29" s="9" cm="1">
        <f t="array" aca="1" ref="L29" ca="1">$D29/_xlfn.STOCKHISTORY($B29,L$1,L$1,0,0,1)-1</f>
        <v>5.8422789647385676E-2</v>
      </c>
      <c r="M29" s="9" cm="1">
        <f t="array" aca="1" ref="M29" ca="1">$D29/_xlfn.STOCKHISTORY($B29,M$1,M$1,0,0,1)-1</f>
        <v>0.13809114680612633</v>
      </c>
      <c r="N29" s="9" cm="1">
        <f t="array" aca="1" ref="N29" ca="1">$D29/_xlfn.STOCKHISTORY($B29,N$1,N$1,0,0,1)-1</f>
        <v>3.119647994584529E-2</v>
      </c>
      <c r="O29" s="9" cm="1">
        <f t="array" aca="1" ref="O29" ca="1">$D29/_xlfn.STOCKHISTORY($B29,O$1,O$1,0,0,1)-1</f>
        <v>1.000165755014093E-2</v>
      </c>
      <c r="P29" s="9" cm="1">
        <f t="array" aca="1" ref="P29" ca="1">$D29/_xlfn.STOCKHISTORY($B29,P$1,P$1,0,0,1)-1</f>
        <v>-6.587705769991381E-2</v>
      </c>
      <c r="Q29" s="9" cm="1">
        <f t="array" aca="1" ref="Q29" ca="1">$D29/_xlfn.STOCKHISTORY($B29,Q$1,Q$1,0,0,1)-1</f>
        <v>-0.14635191930512748</v>
      </c>
    </row>
    <row r="30" spans="1:17" x14ac:dyDescent="0.25">
      <c r="A30" s="7" t="s">
        <v>45</v>
      </c>
      <c r="B30" s="7" t="e" vm="29">
        <v>#VALUE!</v>
      </c>
      <c r="C30" s="7" t="str" cm="1">
        <f t="array" ref="C30">_FV(B30,"Ticker symbol",TRUE)</f>
        <v>NANR</v>
      </c>
      <c r="D30" s="8" cm="1">
        <f t="array" ref="D30">_FV(B30,"Price")</f>
        <v>58.22</v>
      </c>
      <c r="E30" s="9" cm="1">
        <f t="array" ref="E30">_FV(B30,"Change (%)",TRUE)</f>
        <v>-9.6260000000000009E-3</v>
      </c>
      <c r="F30" s="9" cm="1">
        <f t="array" aca="1" ref="F30" ca="1">$D30/_xlfn.STOCKHISTORY($B30,F$1,F$1,0,0,1)-1</f>
        <v>-9.6264580452115611E-3</v>
      </c>
      <c r="G30" s="9" cm="1">
        <f t="array" aca="1" ref="G30" ca="1">$D30/_xlfn.STOCKHISTORY($B30,G$1,G$1,0,0,1)-1</f>
        <v>7.4407336909498856E-3</v>
      </c>
      <c r="H30" s="9" t="e" cm="1" vm="2">
        <f t="array" aca="1" ref="H30" ca="1">$D30/_xlfn.STOCKHISTORY($B30,H$1,H$1,0,0,1)-1</f>
        <v>#VALUE!</v>
      </c>
      <c r="I30" s="9" cm="1">
        <f t="array" aca="1" ref="I30" ca="1">$D30/_xlfn.STOCKHISTORY($B30,I$1,I$1,0,0,1)-1</f>
        <v>4.3182225407633057E-2</v>
      </c>
      <c r="J30" s="9" cm="1">
        <f t="array" aca="1" ref="J30" ca="1">$D30/_xlfn.STOCKHISTORY($B30,J$1,J$1,0,0,1)-1</f>
        <v>7.3773515308004356E-2</v>
      </c>
      <c r="K30" s="9" cm="1">
        <f t="array" aca="1" ref="K30" ca="1">$D30/_xlfn.STOCKHISTORY($B30,K$1,K$1,0,0,1)-1</f>
        <v>6.2219149671620677E-3</v>
      </c>
      <c r="L30" s="9" cm="1">
        <f t="array" aca="1" ref="L30" ca="1">$D30/_xlfn.STOCKHISTORY($B30,L$1,L$1,0,0,1)-1</f>
        <v>6.8060906255732911E-2</v>
      </c>
      <c r="M30" s="9" cm="1">
        <f t="array" aca="1" ref="M30" ca="1">$D30/_xlfn.STOCKHISTORY($B30,M$1,M$1,0,0,1)-1</f>
        <v>0.22080100650031453</v>
      </c>
      <c r="N30" s="9" cm="1">
        <f t="array" aca="1" ref="N30" ca="1">$D30/_xlfn.STOCKHISTORY($B30,N$1,N$1,0,0,1)-1</f>
        <v>0.12567672080433101</v>
      </c>
      <c r="O30" s="9" cm="1">
        <f t="array" aca="1" ref="O30" ca="1">$D30/_xlfn.STOCKHISTORY($B30,O$1,O$1,0,0,1)-1</f>
        <v>0.15082032022138758</v>
      </c>
      <c r="P30" s="9" cm="1">
        <f t="array" aca="1" ref="P30" ca="1">$D30/_xlfn.STOCKHISTORY($B30,P$1,P$1,0,0,1)-1</f>
        <v>4.150268336314844E-2</v>
      </c>
      <c r="Q30" s="9" cm="1">
        <f t="array" aca="1" ref="Q30" ca="1">$D30/_xlfn.STOCKHISTORY($B30,Q$1,Q$1,0,0,1)-1</f>
        <v>0.24962438291478839</v>
      </c>
    </row>
    <row r="31" spans="1:17" x14ac:dyDescent="0.25">
      <c r="A31" s="7" t="s">
        <v>46</v>
      </c>
      <c r="B31" s="7" t="e" vm="30">
        <v>#VALUE!</v>
      </c>
      <c r="C31" s="7" t="str" cm="1">
        <f t="array" ref="C31">_FV(B31,"Ticker symbol",TRUE)</f>
        <v>SKYY</v>
      </c>
      <c r="D31" s="8" cm="1">
        <f t="array" ref="D31">_FV(B31,"Price")</f>
        <v>64.23</v>
      </c>
      <c r="E31" s="9" cm="1">
        <f t="array" ref="E31">_FV(B31,"Change (%)",TRUE)</f>
        <v>1.7423999999999999E-2</v>
      </c>
      <c r="F31" s="9" cm="1">
        <f t="array" aca="1" ref="F31" ca="1">$D31/_xlfn.STOCKHISTORY($B31,F$1,F$1,0,0,1)-1</f>
        <v>1.7424362426738504E-2</v>
      </c>
      <c r="G31" s="9" cm="1">
        <f t="array" aca="1" ref="G31" ca="1">$D31/_xlfn.STOCKHISTORY($B31,G$1,G$1,0,0,1)-1</f>
        <v>2.8832292167227269E-2</v>
      </c>
      <c r="H31" s="9" t="e" cm="1" vm="2">
        <f t="array" aca="1" ref="H31" ca="1">$D31/_xlfn.STOCKHISTORY($B31,H$1,H$1,0,0,1)-1</f>
        <v>#VALUE!</v>
      </c>
      <c r="I31" s="9" cm="1">
        <f t="array" aca="1" ref="I31" ca="1">$D31/_xlfn.STOCKHISTORY($B31,I$1,I$1,0,0,1)-1</f>
        <v>0.12074681556447397</v>
      </c>
      <c r="J31" s="9" cm="1">
        <f t="array" aca="1" ref="J31" ca="1">$D31/_xlfn.STOCKHISTORY($B31,J$1,J$1,0,0,1)-1</f>
        <v>0.11491060579760459</v>
      </c>
      <c r="K31" s="9" cm="1">
        <f t="array" aca="1" ref="K31" ca="1">$D31/_xlfn.STOCKHISTORY($B31,K$1,K$1,0,0,1)-1</f>
        <v>2.2607864989651283E-2</v>
      </c>
      <c r="L31" s="9" cm="1">
        <f t="array" aca="1" ref="L31" ca="1">$D31/_xlfn.STOCKHISTORY($B31,L$1,L$1,0,0,1)-1</f>
        <v>-1.7096673919800853E-3</v>
      </c>
      <c r="M31" s="9" cm="1">
        <f t="array" aca="1" ref="M31" ca="1">$D31/_xlfn.STOCKHISTORY($B31,M$1,M$1,0,0,1)-1</f>
        <v>6.3234563813938216E-2</v>
      </c>
      <c r="N31" s="9" cm="1">
        <f t="array" aca="1" ref="N31" ca="1">$D31/_xlfn.STOCKHISTORY($B31,N$1,N$1,0,0,1)-1</f>
        <v>-7.0073838135224942E-2</v>
      </c>
      <c r="O31" s="9" cm="1">
        <f t="array" aca="1" ref="O31" ca="1">$D31/_xlfn.STOCKHISTORY($B31,O$1,O$1,0,0,1)-1</f>
        <v>-8.5693950177935907E-2</v>
      </c>
      <c r="P31" s="9" cm="1">
        <f t="array" aca="1" ref="P31" ca="1">$D31/_xlfn.STOCKHISTORY($B31,P$1,P$1,0,0,1)-1</f>
        <v>-0.1524148851939825</v>
      </c>
      <c r="Q31" s="9" cm="1">
        <f t="array" aca="1" ref="Q31" ca="1">$D31/_xlfn.STOCKHISTORY($B31,Q$1,Q$1,0,0,1)-1</f>
        <v>-0.27766531713900133</v>
      </c>
    </row>
    <row r="32" spans="1:17" x14ac:dyDescent="0.25">
      <c r="A32" s="7" t="s">
        <v>47</v>
      </c>
      <c r="B32" s="7" t="e" vm="31">
        <v>#VALUE!</v>
      </c>
      <c r="C32" s="7" t="str" cm="1">
        <f t="array" ref="C32">_FV(B32,"Ticker symbol",TRUE)</f>
        <v>TLT</v>
      </c>
      <c r="D32" s="8" cm="1">
        <f t="array" ref="D32">_FV(B32,"Price")</f>
        <v>106.71</v>
      </c>
      <c r="E32" s="9" cm="1">
        <f t="array" ref="E32">_FV(B32,"Change (%)",TRUE)</f>
        <v>-2.5240000000000002E-3</v>
      </c>
      <c r="F32" s="9" cm="1">
        <f t="array" aca="1" ref="F32" ca="1">$D32/_xlfn.STOCKHISTORY($B32,F$1,F$1,0,0,1)-1</f>
        <v>-2.5238362310713303E-3</v>
      </c>
      <c r="G32" s="9" cm="1">
        <f t="array" aca="1" ref="G32" ca="1">$D32/_xlfn.STOCKHISTORY($B32,G$1,G$1,0,0,1)-1</f>
        <v>9.5553453169345826E-3</v>
      </c>
      <c r="H32" s="9" t="e" cm="1" vm="2">
        <f t="array" aca="1" ref="H32" ca="1">$D32/_xlfn.STOCKHISTORY($B32,H$1,H$1,0,0,1)-1</f>
        <v>#VALUE!</v>
      </c>
      <c r="I32" s="9" cm="1">
        <f t="array" aca="1" ref="I32" ca="1">$D32/_xlfn.STOCKHISTORY($B32,I$1,I$1,0,0,1)-1</f>
        <v>9.1734442973330221E-3</v>
      </c>
      <c r="J32" s="9" cm="1">
        <f t="array" aca="1" ref="J32" ca="1">$D32/_xlfn.STOCKHISTORY($B32,J$1,J$1,0,0,1)-1</f>
        <v>7.1815990357573245E-2</v>
      </c>
      <c r="K32" s="9" cm="1">
        <f t="array" aca="1" ref="K32" ca="1">$D32/_xlfn.STOCKHISTORY($B32,K$1,K$1,0,0,1)-1</f>
        <v>3.8742334274311174E-2</v>
      </c>
      <c r="L32" s="9" cm="1">
        <f t="array" aca="1" ref="L32" ca="1">$D32/_xlfn.STOCKHISTORY($B32,L$1,L$1,0,0,1)-1</f>
        <v>0.10237603305785115</v>
      </c>
      <c r="M32" s="9" cm="1">
        <f t="array" aca="1" ref="M32" ca="1">$D32/_xlfn.STOCKHISTORY($B32,M$1,M$1,0,0,1)-1</f>
        <v>4.1581259150805128E-2</v>
      </c>
      <c r="N32" s="9" cm="1">
        <f t="array" aca="1" ref="N32" ca="1">$D32/_xlfn.STOCKHISTORY($B32,N$1,N$1,0,0,1)-1</f>
        <v>-5.5329320113314484E-2</v>
      </c>
      <c r="O32" s="9" cm="1">
        <f t="array" aca="1" ref="O32" ca="1">$D32/_xlfn.STOCKHISTORY($B32,O$1,O$1,0,0,1)-1</f>
        <v>-9.128842714808838E-2</v>
      </c>
      <c r="P32" s="9" cm="1">
        <f t="array" aca="1" ref="P32" ca="1">$D32/_xlfn.STOCKHISTORY($B32,P$1,P$1,0,0,1)-1</f>
        <v>-0.10665550439514448</v>
      </c>
      <c r="Q32" s="9" cm="1">
        <f t="array" aca="1" ref="Q32" ca="1">$D32/_xlfn.STOCKHISTORY($B32,Q$1,Q$1,0,0,1)-1</f>
        <v>-0.25445399287361137</v>
      </c>
    </row>
    <row r="33" spans="1:17" x14ac:dyDescent="0.25">
      <c r="A33" s="7" t="s">
        <v>48</v>
      </c>
      <c r="B33" s="7" t="e" vm="32">
        <v>#VALUE!</v>
      </c>
      <c r="C33" s="7" t="str" cm="1">
        <f t="array" ref="C33">_FV(B33,"Ticker symbol",TRUE)</f>
        <v>XLE</v>
      </c>
      <c r="D33" s="8" cm="1">
        <f t="array" ref="D33">_FV(B33,"Price")</f>
        <v>91.23</v>
      </c>
      <c r="E33" s="9" cm="1">
        <f t="array" ref="E33">_FV(B33,"Change (%)",TRUE)</f>
        <v>-2.0191000000000001E-2</v>
      </c>
      <c r="F33" s="9" cm="1">
        <f t="array" aca="1" ref="F33" ca="1">$D33/_xlfn.STOCKHISTORY($B33,F$1,F$1,0,0,1)-1</f>
        <v>-2.0191171732359514E-2</v>
      </c>
      <c r="G33" s="9" cm="1">
        <f t="array" aca="1" ref="G33" ca="1">$D33/_xlfn.STOCKHISTORY($B33,G$1,G$1,0,0,1)-1</f>
        <v>6.9536423841061179E-3</v>
      </c>
      <c r="H33" s="9" t="e" cm="1" vm="2">
        <f t="array" aca="1" ref="H33" ca="1">$D33/_xlfn.STOCKHISTORY($B33,H$1,H$1,0,0,1)-1</f>
        <v>#VALUE!</v>
      </c>
      <c r="I33" s="9" cm="1">
        <f t="array" aca="1" ref="I33" ca="1">$D33/_xlfn.STOCKHISTORY($B33,I$1,I$1,0,0,1)-1</f>
        <v>4.5616045845272346E-2</v>
      </c>
      <c r="J33" s="9" cm="1">
        <f t="array" aca="1" ref="J33" ca="1">$D33/_xlfn.STOCKHISTORY($B33,J$1,J$1,0,0,1)-1</f>
        <v>4.2986166685720972E-2</v>
      </c>
      <c r="K33" s="9" cm="1">
        <f t="array" aca="1" ref="K33" ca="1">$D33/_xlfn.STOCKHISTORY($B33,K$1,K$1,0,0,1)-1</f>
        <v>8.7767416346684612E-4</v>
      </c>
      <c r="L33" s="9" cm="1">
        <f t="array" aca="1" ref="L33" ca="1">$D33/_xlfn.STOCKHISTORY($B33,L$1,L$1,0,0,1)-1</f>
        <v>2.2184873949579798E-2</v>
      </c>
      <c r="M33" s="9" cm="1">
        <f t="array" aca="1" ref="M33" ca="1">$D33/_xlfn.STOCKHISTORY($B33,M$1,M$1,0,0,1)-1</f>
        <v>0.26673146348236609</v>
      </c>
      <c r="N33" s="9" cm="1">
        <f t="array" aca="1" ref="N33" ca="1">$D33/_xlfn.STOCKHISTORY($B33,N$1,N$1,0,0,1)-1</f>
        <v>0.12296898079763685</v>
      </c>
      <c r="O33" s="9" cm="1">
        <f t="array" aca="1" ref="O33" ca="1">$D33/_xlfn.STOCKHISTORY($B33,O$1,O$1,0,0,1)-1</f>
        <v>0.16335118592195874</v>
      </c>
      <c r="P33" s="9" cm="1">
        <f t="array" aca="1" ref="P33" ca="1">$D33/_xlfn.STOCKHISTORY($B33,P$1,P$1,0,0,1)-1</f>
        <v>0.21397205588822343</v>
      </c>
      <c r="Q33" s="9" cm="1">
        <f t="array" aca="1" ref="Q33" ca="1">$D33/_xlfn.STOCKHISTORY($B33,Q$1,Q$1,0,0,1)-1</f>
        <v>0.39006551881761409</v>
      </c>
    </row>
    <row r="34" spans="1:17" x14ac:dyDescent="0.25">
      <c r="A34" s="7" t="s">
        <v>49</v>
      </c>
      <c r="B34" s="7" t="e" vm="33">
        <v>#VALUE!</v>
      </c>
      <c r="C34" s="7" t="str" cm="1">
        <f t="array" ref="C34">_FV(B34,"Ticker symbol",TRUE)</f>
        <v>XME</v>
      </c>
      <c r="D34" s="8" cm="1">
        <f t="array" ref="D34">_FV(B34,"Price")</f>
        <v>57.1</v>
      </c>
      <c r="E34" s="9" cm="1">
        <f t="array" ref="E34">_FV(B34,"Change (%)",TRUE)</f>
        <v>-4.0119999999999999E-3</v>
      </c>
      <c r="F34" s="9" cm="1">
        <f t="array" aca="1" ref="F34" ca="1">$D34/_xlfn.STOCKHISTORY($B34,F$1,F$1,0,0,1)-1</f>
        <v>-4.0118611547181882E-3</v>
      </c>
      <c r="G34" s="9" cm="1">
        <f t="array" aca="1" ref="G34" ca="1">$D34/_xlfn.STOCKHISTORY($B34,G$1,G$1,0,0,1)-1</f>
        <v>1.8006774826172078E-2</v>
      </c>
      <c r="H34" s="9" t="e" cm="1" vm="2">
        <f t="array" aca="1" ref="H34" ca="1">$D34/_xlfn.STOCKHISTORY($B34,H$1,H$1,0,0,1)-1</f>
        <v>#VALUE!</v>
      </c>
      <c r="I34" s="9" cm="1">
        <f t="array" aca="1" ref="I34" ca="1">$D34/_xlfn.STOCKHISTORY($B34,I$1,I$1,0,0,1)-1</f>
        <v>8.1644250805076757E-2</v>
      </c>
      <c r="J34" s="9" cm="1">
        <f t="array" aca="1" ref="J34" ca="1">$D34/_xlfn.STOCKHISTORY($B34,J$1,J$1,0,0,1)-1</f>
        <v>0.14635615338285479</v>
      </c>
      <c r="K34" s="9" cm="1">
        <f t="array" aca="1" ref="K34" ca="1">$D34/_xlfn.STOCKHISTORY($B34,K$1,K$1,0,0,1)-1</f>
        <v>5.8779899870202046E-2</v>
      </c>
      <c r="L34" s="9" cm="1">
        <f t="array" aca="1" ref="L34" ca="1">$D34/_xlfn.STOCKHISTORY($B34,L$1,L$1,0,0,1)-1</f>
        <v>0.17756238399670043</v>
      </c>
      <c r="M34" s="9" cm="1">
        <f t="array" aca="1" ref="M34" ca="1">$D34/_xlfn.STOCKHISTORY($B34,M$1,M$1,0,0,1)-1</f>
        <v>0.34384561073193698</v>
      </c>
      <c r="N34" s="9" cm="1">
        <f t="array" aca="1" ref="N34" ca="1">$D34/_xlfn.STOCKHISTORY($B34,N$1,N$1,0,0,1)-1</f>
        <v>0.15283666464768819</v>
      </c>
      <c r="O34" s="9" cm="1">
        <f t="array" aca="1" ref="O34" ca="1">$D34/_xlfn.STOCKHISTORY($B34,O$1,O$1,0,0,1)-1</f>
        <v>0.18366500829187404</v>
      </c>
      <c r="P34" s="9" cm="1">
        <f t="array" aca="1" ref="P34" ca="1">$D34/_xlfn.STOCKHISTORY($B34,P$1,P$1,0,0,1)-1</f>
        <v>1.5833481586906339E-2</v>
      </c>
      <c r="Q34" s="9" cm="1">
        <f t="array" aca="1" ref="Q34" ca="1">$D34/_xlfn.STOCKHISTORY($B34,Q$1,Q$1,0,0,1)-1</f>
        <v>0.38022721779066959</v>
      </c>
    </row>
    <row r="35" spans="1:17" x14ac:dyDescent="0.25">
      <c r="A35" s="7" t="s">
        <v>50</v>
      </c>
      <c r="B35" s="7" t="e" vm="34">
        <v>#VALUE!</v>
      </c>
      <c r="C35" s="7" t="str" cm="1">
        <f t="array" ref="C35">_FV(B35,"Ticker symbol",TRUE)</f>
        <v>XLC</v>
      </c>
      <c r="D35" s="8" cm="1">
        <f t="array" ref="D35">_FV(B35,"Price")</f>
        <v>55.29</v>
      </c>
      <c r="E35" s="9" cm="1">
        <f t="array" ref="E35">_FV(B35,"Change (%)",TRUE)</f>
        <v>6.9199999999999991E-3</v>
      </c>
      <c r="F35" s="9" cm="1">
        <f t="array" aca="1" ref="F35" ca="1">$D35/_xlfn.STOCKHISTORY($B35,F$1,F$1,0,0,1)-1</f>
        <v>6.9204152249136008E-3</v>
      </c>
      <c r="G35" s="9" cm="1">
        <f t="array" aca="1" ref="G35" ca="1">$D35/_xlfn.STOCKHISTORY($B35,G$1,G$1,0,0,1)-1</f>
        <v>2.3320377568017747E-2</v>
      </c>
      <c r="H35" s="9" t="e" cm="1" vm="2">
        <f t="array" aca="1" ref="H35" ca="1">$D35/_xlfn.STOCKHISTORY($B35,H$1,H$1,0,0,1)-1</f>
        <v>#VALUE!</v>
      </c>
      <c r="I35" s="9" cm="1">
        <f t="array" aca="1" ref="I35" ca="1">$D35/_xlfn.STOCKHISTORY($B35,I$1,I$1,0,0,1)-1</f>
        <v>9.5285261489698847E-2</v>
      </c>
      <c r="J35" s="9" cm="1">
        <f t="array" aca="1" ref="J35" ca="1">$D35/_xlfn.STOCKHISTORY($B35,J$1,J$1,0,0,1)-1</f>
        <v>0.15211502396332555</v>
      </c>
      <c r="K35" s="9" cm="1">
        <f t="array" aca="1" ref="K35" ca="1">$D35/_xlfn.STOCKHISTORY($B35,K$1,K$1,0,0,1)-1</f>
        <v>7.3383808969132325E-2</v>
      </c>
      <c r="L35" s="9" cm="1">
        <f t="array" aca="1" ref="L35" ca="1">$D35/_xlfn.STOCKHISTORY($B35,L$1,L$1,0,0,1)-1</f>
        <v>0.12767693249031198</v>
      </c>
      <c r="M35" s="9" cm="1">
        <f t="array" aca="1" ref="M35" ca="1">$D35/_xlfn.STOCKHISTORY($B35,M$1,M$1,0,0,1)-1</f>
        <v>0.15452077678012111</v>
      </c>
      <c r="N35" s="9" cm="1">
        <f t="array" aca="1" ref="N35" ca="1">$D35/_xlfn.STOCKHISTORY($B35,N$1,N$1,0,0,1)-1</f>
        <v>1.9170506912442375E-2</v>
      </c>
      <c r="O35" s="9" cm="1">
        <f t="array" aca="1" ref="O35" ca="1">$D35/_xlfn.STOCKHISTORY($B35,O$1,O$1,0,0,1)-1</f>
        <v>-1.915912719531665E-2</v>
      </c>
      <c r="P35" s="9" cm="1">
        <f t="array" aca="1" ref="P35" ca="1">$D35/_xlfn.STOCKHISTORY($B35,P$1,P$1,0,0,1)-1</f>
        <v>-6.3833389773112148E-2</v>
      </c>
      <c r="Q35" s="9" cm="1">
        <f t="array" aca="1" ref="Q35" ca="1">$D35/_xlfn.STOCKHISTORY($B35,Q$1,Q$1,0,0,1)-1</f>
        <v>-0.2353754667404232</v>
      </c>
    </row>
    <row r="36" spans="1:17" x14ac:dyDescent="0.25">
      <c r="A36" s="7" t="s">
        <v>51</v>
      </c>
      <c r="B36" s="7" t="e" vm="35">
        <v>#VALUE!</v>
      </c>
      <c r="C36" s="7" t="str" cm="1">
        <f t="array" ref="C36">_FV(B36,"Ticker symbol",TRUE)</f>
        <v>XLK</v>
      </c>
      <c r="D36" s="8" cm="1">
        <f t="array" ref="D36">_FV(B36,"Price")</f>
        <v>136.69999999999999</v>
      </c>
      <c r="E36" s="9" cm="1">
        <f t="array" ref="E36">_FV(B36,"Change (%)",TRUE)</f>
        <v>4.1869999999999997E-3</v>
      </c>
      <c r="F36" s="9" cm="1">
        <f t="array" aca="1" ref="F36" ca="1">$D36/_xlfn.STOCKHISTORY($B36,F$1,F$1,0,0,1)-1</f>
        <v>4.1871740248291545E-3</v>
      </c>
      <c r="G36" s="9" cm="1">
        <f t="array" aca="1" ref="G36" ca="1">$D36/_xlfn.STOCKHISTORY($B36,G$1,G$1,0,0,1)-1</f>
        <v>1.7643117695228083E-2</v>
      </c>
      <c r="H36" s="9" t="e" cm="1" vm="2">
        <f t="array" aca="1" ref="H36" ca="1">$D36/_xlfn.STOCKHISTORY($B36,H$1,H$1,0,0,1)-1</f>
        <v>#VALUE!</v>
      </c>
      <c r="I36" s="9" cm="1">
        <f t="array" aca="1" ref="I36" ca="1">$D36/_xlfn.STOCKHISTORY($B36,I$1,I$1,0,0,1)-1</f>
        <v>8.3372959264542468E-2</v>
      </c>
      <c r="J36" s="9" cm="1">
        <f t="array" aca="1" ref="J36" ca="1">$D36/_xlfn.STOCKHISTORY($B36,J$1,J$1,0,0,1)-1</f>
        <v>9.8521375763420016E-2</v>
      </c>
      <c r="K36" s="9" cm="1">
        <f t="array" aca="1" ref="K36" ca="1">$D36/_xlfn.STOCKHISTORY($B36,K$1,K$1,0,0,1)-1</f>
        <v>5.4427772874372504E-3</v>
      </c>
      <c r="L36" s="9" cm="1">
        <f t="array" aca="1" ref="L36" ca="1">$D36/_xlfn.STOCKHISTORY($B36,L$1,L$1,0,0,1)-1</f>
        <v>5.4946751041827335E-2</v>
      </c>
      <c r="M36" s="9" cm="1">
        <f t="array" aca="1" ref="M36" ca="1">$D36/_xlfn.STOCKHISTORY($B36,M$1,M$1,0,0,1)-1</f>
        <v>0.15086714935174261</v>
      </c>
      <c r="N36" s="9" cm="1">
        <f t="array" aca="1" ref="N36" ca="1">$D36/_xlfn.STOCKHISTORY($B36,N$1,N$1,0,0,1)-1</f>
        <v>8.0532981916681123E-4</v>
      </c>
      <c r="O36" s="9" cm="1">
        <f t="array" aca="1" ref="O36" ca="1">$D36/_xlfn.STOCKHISTORY($B36,O$1,O$1,0,0,1)-1</f>
        <v>-5.2142559977811698E-2</v>
      </c>
      <c r="P36" s="9" cm="1">
        <f t="array" aca="1" ref="P36" ca="1">$D36/_xlfn.STOCKHISTORY($B36,P$1,P$1,0,0,1)-1</f>
        <v>-3.3375760147079658E-2</v>
      </c>
      <c r="Q36" s="9" cm="1">
        <f t="array" aca="1" ref="Q36" ca="1">$D36/_xlfn.STOCKHISTORY($B36,Q$1,Q$1,0,0,1)-1</f>
        <v>-0.13481012658227853</v>
      </c>
    </row>
    <row r="37" spans="1:17" x14ac:dyDescent="0.25">
      <c r="A37" s="7" t="s">
        <v>52</v>
      </c>
      <c r="B37" s="7" t="e" vm="36">
        <v>#VALUE!</v>
      </c>
      <c r="C37" s="7" t="str" cm="1">
        <f t="array" ref="C37">_FV(B37,"Ticker symbol",TRUE)</f>
        <v>SOXX</v>
      </c>
      <c r="D37" s="8" cm="1">
        <f t="array" ref="D37">_FV(B37,"Price")</f>
        <v>407.1</v>
      </c>
      <c r="E37" s="9" cm="1">
        <f t="array" ref="E37">_FV(B37,"Change (%)",TRUE)</f>
        <v>-6.3699999999999998E-3</v>
      </c>
      <c r="F37" s="9" cm="1">
        <f t="array" aca="1" ref="F37" ca="1">$D37/_xlfn.STOCKHISTORY($B37,F$1,F$1,0,0,1)-1</f>
        <v>-6.3703595225890197E-3</v>
      </c>
      <c r="G37" s="9" cm="1">
        <f t="array" aca="1" ref="G37" ca="1">$D37/_xlfn.STOCKHISTORY($B37,G$1,G$1,0,0,1)-1</f>
        <v>5.4582726172540674E-3</v>
      </c>
      <c r="H37" s="9" t="e" cm="1" vm="2">
        <f t="array" aca="1" ref="H37" ca="1">$D37/_xlfn.STOCKHISTORY($B37,H$1,H$1,0,0,1)-1</f>
        <v>#VALUE!</v>
      </c>
      <c r="I37" s="9" cm="1">
        <f t="array" aca="1" ref="I37" ca="1">$D37/_xlfn.STOCKHISTORY($B37,I$1,I$1,0,0,1)-1</f>
        <v>9.9171099171099231E-2</v>
      </c>
      <c r="J37" s="9" cm="1">
        <f t="array" aca="1" ref="J37" ca="1">$D37/_xlfn.STOCKHISTORY($B37,J$1,J$1,0,0,1)-1</f>
        <v>0.16989482154146796</v>
      </c>
      <c r="K37" s="9" cm="1">
        <f t="array" aca="1" ref="K37" ca="1">$D37/_xlfn.STOCKHISTORY($B37,K$1,K$1,0,0,1)-1</f>
        <v>4.9145684612014628E-2</v>
      </c>
      <c r="L37" s="9" cm="1">
        <f t="array" aca="1" ref="L37" ca="1">$D37/_xlfn.STOCKHISTORY($B37,L$1,L$1,0,0,1)-1</f>
        <v>0.21977528089887644</v>
      </c>
      <c r="M37" s="9" cm="1">
        <f t="array" aca="1" ref="M37" ca="1">$D37/_xlfn.STOCKHISTORY($B37,M$1,M$1,0,0,1)-1</f>
        <v>0.27725661217958764</v>
      </c>
      <c r="N37" s="9" cm="1">
        <f t="array" aca="1" ref="N37" ca="1">$D37/_xlfn.STOCKHISTORY($B37,N$1,N$1,0,0,1)-1</f>
        <v>8.9668094218415373E-2</v>
      </c>
      <c r="O37" s="9" cm="1">
        <f t="array" aca="1" ref="O37" ca="1">$D37/_xlfn.STOCKHISTORY($B37,O$1,O$1,0,0,1)-1</f>
        <v>-5.646527385656519E-4</v>
      </c>
      <c r="P37" s="9" cm="1">
        <f t="array" aca="1" ref="P37" ca="1">$D37/_xlfn.STOCKHISTORY($B37,P$1,P$1,0,0,1)-1</f>
        <v>1.5769249962573006E-2</v>
      </c>
      <c r="Q37" s="9" cm="1">
        <f t="array" aca="1" ref="Q37" ca="1">$D37/_xlfn.STOCKHISTORY($B37,Q$1,Q$1,0,0,1)-1</f>
        <v>-0.10533371426059812</v>
      </c>
    </row>
  </sheetData>
  <autoFilter ref="A2:Q37" xr:uid="{894CC33F-4295-4B68-A2A1-BF78F2518416}">
    <sortState xmlns:xlrd2="http://schemas.microsoft.com/office/spreadsheetml/2017/richdata2" ref="A3:Q37">
      <sortCondition descending="1" ref="E2:E37"/>
    </sortState>
  </autoFilter>
  <conditionalFormatting sqref="E3:E3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3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3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3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3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3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3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T13" r:id="rId1" xr:uid="{E84D23A3-A496-47E0-821E-F27E74FBE82B}"/>
  </hyperlinks>
  <printOptions headings="1"/>
  <pageMargins left="0.7" right="0.7" top="0.75" bottom="0.75" header="0.3" footer="0.3"/>
  <pageSetup paperSize="9" orientation="portrait" cellComments="atEnd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Sector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2022-11-28T06:35:53Z</dcterms:created>
  <dcterms:modified xsi:type="dcterms:W3CDTF">2023-01-30T11:41:48Z</dcterms:modified>
</cp:coreProperties>
</file>